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15" windowWidth="10005" windowHeight="58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БЮДЖЕТА'!$A$12:$Y$485</definedName>
    <definedName name="_xlnm.Print_Titles" localSheetId="0">'БЕЗ УЧЕТА СЧЕТОВ БЮДЖЕТА'!$12:$12</definedName>
    <definedName name="_xlnm.Print_Area" localSheetId="0">'БЕЗ УЧЕТА СЧЕТОВ БЮДЖЕТА'!$A$1:$Y$487</definedName>
  </definedNames>
  <calcPr calcId="145621"/>
</workbook>
</file>

<file path=xl/calcChain.xml><?xml version="1.0" encoding="utf-8"?>
<calcChain xmlns="http://schemas.openxmlformats.org/spreadsheetml/2006/main">
  <c r="X240" i="1" l="1"/>
  <c r="X252" i="1"/>
  <c r="Y272" i="1" l="1"/>
  <c r="Y117" i="1"/>
  <c r="Y118" i="1"/>
  <c r="Y119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W420" i="1" l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G216" i="1"/>
  <c r="G215" i="1" s="1"/>
  <c r="G209" i="1" s="1"/>
  <c r="H216" i="1"/>
  <c r="I216" i="1"/>
  <c r="J216" i="1"/>
  <c r="K216" i="1"/>
  <c r="K215" i="1" s="1"/>
  <c r="K209" i="1" s="1"/>
  <c r="L216" i="1"/>
  <c r="M216" i="1"/>
  <c r="M215" i="1" s="1"/>
  <c r="M209" i="1" s="1"/>
  <c r="N216" i="1"/>
  <c r="N215" i="1" s="1"/>
  <c r="N209" i="1" s="1"/>
  <c r="O216" i="1"/>
  <c r="O215" i="1" s="1"/>
  <c r="O209" i="1" s="1"/>
  <c r="P216" i="1"/>
  <c r="Q216" i="1"/>
  <c r="R216" i="1"/>
  <c r="R215" i="1" s="1"/>
  <c r="R209" i="1" s="1"/>
  <c r="S216" i="1"/>
  <c r="S215" i="1" s="1"/>
  <c r="S209" i="1" s="1"/>
  <c r="T216" i="1"/>
  <c r="U216" i="1"/>
  <c r="V216" i="1"/>
  <c r="V215" i="1" s="1"/>
  <c r="V209" i="1" s="1"/>
  <c r="W216" i="1"/>
  <c r="W215" i="1" s="1"/>
  <c r="W209" i="1" s="1"/>
  <c r="H215" i="1"/>
  <c r="I215" i="1"/>
  <c r="J215" i="1"/>
  <c r="J209" i="1" s="1"/>
  <c r="L215" i="1"/>
  <c r="L209" i="1" s="1"/>
  <c r="P215" i="1"/>
  <c r="P209" i="1" s="1"/>
  <c r="Q215" i="1"/>
  <c r="Q209" i="1" s="1"/>
  <c r="T215" i="1"/>
  <c r="T209" i="1" s="1"/>
  <c r="U215" i="1"/>
  <c r="U209" i="1" s="1"/>
  <c r="H209" i="1"/>
  <c r="I209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G25" i="1"/>
  <c r="H25" i="1"/>
  <c r="H24" i="1" s="1"/>
  <c r="I25" i="1"/>
  <c r="I24" i="1" s="1"/>
  <c r="J25" i="1"/>
  <c r="J24" i="1" s="1"/>
  <c r="K25" i="1"/>
  <c r="L25" i="1"/>
  <c r="M25" i="1"/>
  <c r="M24" i="1" s="1"/>
  <c r="N25" i="1"/>
  <c r="N24" i="1" s="1"/>
  <c r="O25" i="1"/>
  <c r="O24" i="1" s="1"/>
  <c r="O22" i="1" s="1"/>
  <c r="O21" i="1" s="1"/>
  <c r="P25" i="1"/>
  <c r="Q25" i="1"/>
  <c r="R25" i="1"/>
  <c r="R24" i="1" s="1"/>
  <c r="S25" i="1"/>
  <c r="S24" i="1" s="1"/>
  <c r="T25" i="1"/>
  <c r="U25" i="1"/>
  <c r="U24" i="1" s="1"/>
  <c r="V25" i="1"/>
  <c r="V24" i="1" s="1"/>
  <c r="W25" i="1"/>
  <c r="W24" i="1" s="1"/>
  <c r="W23" i="1" s="1"/>
  <c r="X25" i="1"/>
  <c r="G24" i="1"/>
  <c r="K24" i="1"/>
  <c r="L24" i="1"/>
  <c r="P24" i="1"/>
  <c r="Q24" i="1"/>
  <c r="T24" i="1"/>
  <c r="W394" i="1"/>
  <c r="X406" i="1"/>
  <c r="X405" i="1" s="1"/>
  <c r="F406" i="1"/>
  <c r="F405" i="1" s="1"/>
  <c r="X257" i="1"/>
  <c r="F256" i="1"/>
  <c r="X253" i="1"/>
  <c r="X93" i="1"/>
  <c r="X483" i="1"/>
  <c r="X482" i="1" s="1"/>
  <c r="X481" i="1" s="1"/>
  <c r="X480" i="1" s="1"/>
  <c r="X479" i="1" s="1"/>
  <c r="X478" i="1" s="1"/>
  <c r="X476" i="1"/>
  <c r="X475" i="1" s="1"/>
  <c r="X474" i="1" s="1"/>
  <c r="X473" i="1" s="1"/>
  <c r="X472" i="1" s="1"/>
  <c r="X470" i="1"/>
  <c r="X469" i="1" s="1"/>
  <c r="X468" i="1" s="1"/>
  <c r="X467" i="1" s="1"/>
  <c r="X466" i="1" s="1"/>
  <c r="X464" i="1"/>
  <c r="X463" i="1" s="1"/>
  <c r="X462" i="1" s="1"/>
  <c r="X461" i="1" s="1"/>
  <c r="X460" i="1" s="1"/>
  <c r="X457" i="1"/>
  <c r="X456" i="1" s="1"/>
  <c r="X455" i="1" s="1"/>
  <c r="X453" i="1"/>
  <c r="X452" i="1" s="1"/>
  <c r="X451" i="1" s="1"/>
  <c r="X450" i="1" s="1"/>
  <c r="X447" i="1"/>
  <c r="X446" i="1" s="1"/>
  <c r="X445" i="1" s="1"/>
  <c r="X444" i="1" s="1"/>
  <c r="X442" i="1"/>
  <c r="X441" i="1" s="1"/>
  <c r="X440" i="1" s="1"/>
  <c r="X439" i="1" s="1"/>
  <c r="X438" i="1" s="1"/>
  <c r="X436" i="1"/>
  <c r="X435" i="1" s="1"/>
  <c r="X434" i="1" s="1"/>
  <c r="Y432" i="1"/>
  <c r="X430" i="1"/>
  <c r="X429" i="1" s="1"/>
  <c r="X428" i="1" s="1"/>
  <c r="X425" i="1"/>
  <c r="X424" i="1" s="1"/>
  <c r="X423" i="1" s="1"/>
  <c r="X422" i="1" s="1"/>
  <c r="X421" i="1" s="1"/>
  <c r="X417" i="1"/>
  <c r="X416" i="1" s="1"/>
  <c r="X414" i="1"/>
  <c r="X413" i="1" s="1"/>
  <c r="X412" i="1" s="1"/>
  <c r="X410" i="1"/>
  <c r="X409" i="1" s="1"/>
  <c r="X408" i="1" s="1"/>
  <c r="X403" i="1"/>
  <c r="X402" i="1" s="1"/>
  <c r="X399" i="1"/>
  <c r="X396" i="1"/>
  <c r="X395" i="1" s="1"/>
  <c r="X391" i="1"/>
  <c r="X390" i="1" s="1"/>
  <c r="X386" i="1"/>
  <c r="X385" i="1" s="1"/>
  <c r="X384" i="1" s="1"/>
  <c r="X380" i="1"/>
  <c r="X377" i="1"/>
  <c r="X374" i="1"/>
  <c r="X369" i="1"/>
  <c r="X367" i="1"/>
  <c r="X364" i="1"/>
  <c r="X358" i="1"/>
  <c r="X357" i="1" s="1"/>
  <c r="X355" i="1"/>
  <c r="X353" i="1"/>
  <c r="X350" i="1"/>
  <c r="X349" i="1" s="1"/>
  <c r="X347" i="1"/>
  <c r="X346" i="1" s="1"/>
  <c r="X341" i="1"/>
  <c r="X340" i="1" s="1"/>
  <c r="X339" i="1" s="1"/>
  <c r="X338" i="1" s="1"/>
  <c r="X336" i="1"/>
  <c r="X335" i="1" s="1"/>
  <c r="X334" i="1" s="1"/>
  <c r="X332" i="1"/>
  <c r="X331" i="1" s="1"/>
  <c r="X329" i="1"/>
  <c r="X328" i="1" s="1"/>
  <c r="X325" i="1"/>
  <c r="X324" i="1" s="1"/>
  <c r="X323" i="1" s="1"/>
  <c r="X321" i="1"/>
  <c r="X319" i="1"/>
  <c r="X316" i="1"/>
  <c r="X313" i="1"/>
  <c r="X311" i="1"/>
  <c r="X308" i="1"/>
  <c r="X306" i="1"/>
  <c r="X303" i="1"/>
  <c r="X302" i="1" s="1"/>
  <c r="X300" i="1"/>
  <c r="X299" i="1" s="1"/>
  <c r="X297" i="1"/>
  <c r="X296" i="1" s="1"/>
  <c r="X288" i="1"/>
  <c r="X287" i="1" s="1"/>
  <c r="X283" i="1"/>
  <c r="X282" i="1" s="1"/>
  <c r="X281" i="1" s="1"/>
  <c r="X278" i="1"/>
  <c r="X277" i="1" s="1"/>
  <c r="X276" i="1" s="1"/>
  <c r="X274" i="1"/>
  <c r="X273" i="1" s="1"/>
  <c r="X271" i="1"/>
  <c r="X270" i="1" s="1"/>
  <c r="X268" i="1"/>
  <c r="X267" i="1" s="1"/>
  <c r="X263" i="1"/>
  <c r="X262" i="1" s="1"/>
  <c r="X261" i="1" s="1"/>
  <c r="X249" i="1"/>
  <c r="X248" i="1" s="1"/>
  <c r="X246" i="1"/>
  <c r="X244" i="1"/>
  <c r="X237" i="1"/>
  <c r="X236" i="1" s="1"/>
  <c r="X235" i="1" s="1"/>
  <c r="X234" i="1" s="1"/>
  <c r="X232" i="1"/>
  <c r="X231" i="1" s="1"/>
  <c r="X230" i="1" s="1"/>
  <c r="X229" i="1" s="1"/>
  <c r="X228" i="1" s="1"/>
  <c r="X224" i="1"/>
  <c r="X223" i="1" s="1"/>
  <c r="X217" i="1"/>
  <c r="X213" i="1"/>
  <c r="X212" i="1" s="1"/>
  <c r="X211" i="1" s="1"/>
  <c r="X210" i="1" s="1"/>
  <c r="X207" i="1"/>
  <c r="X206" i="1" s="1"/>
  <c r="X205" i="1" s="1"/>
  <c r="X203" i="1"/>
  <c r="X202" i="1" s="1"/>
  <c r="X200" i="1"/>
  <c r="X198" i="1"/>
  <c r="X197" i="1" s="1"/>
  <c r="X195" i="1"/>
  <c r="X194" i="1" s="1"/>
  <c r="X190" i="1"/>
  <c r="X189" i="1" s="1"/>
  <c r="X188" i="1" s="1"/>
  <c r="X187" i="1" s="1"/>
  <c r="X186" i="1" s="1"/>
  <c r="X183" i="1"/>
  <c r="X182" i="1" s="1"/>
  <c r="X181" i="1" s="1"/>
  <c r="X180" i="1" s="1"/>
  <c r="X179" i="1" s="1"/>
  <c r="X178" i="1" s="1"/>
  <c r="X176" i="1"/>
  <c r="X175" i="1" s="1"/>
  <c r="X174" i="1" s="1"/>
  <c r="X173" i="1" s="1"/>
  <c r="X172" i="1" s="1"/>
  <c r="X169" i="1"/>
  <c r="X168" i="1" s="1"/>
  <c r="X165" i="1"/>
  <c r="X162" i="1"/>
  <c r="X158" i="1"/>
  <c r="X155" i="1"/>
  <c r="X150" i="1"/>
  <c r="X148" i="1"/>
  <c r="X144" i="1"/>
  <c r="X141" i="1"/>
  <c r="X137" i="1"/>
  <c r="X134" i="1"/>
  <c r="X131" i="1"/>
  <c r="X130" i="1" s="1"/>
  <c r="X127" i="1"/>
  <c r="X124" i="1"/>
  <c r="X121" i="1"/>
  <c r="X118" i="1"/>
  <c r="X117" i="1" s="1"/>
  <c r="X115" i="1"/>
  <c r="X114" i="1" s="1"/>
  <c r="X112" i="1"/>
  <c r="X110" i="1"/>
  <c r="X105" i="1"/>
  <c r="X103" i="1"/>
  <c r="X96" i="1"/>
  <c r="X90" i="1"/>
  <c r="X87" i="1"/>
  <c r="X76" i="1"/>
  <c r="X60" i="1"/>
  <c r="X59" i="1" s="1"/>
  <c r="X58" i="1" s="1"/>
  <c r="X57" i="1" s="1"/>
  <c r="X56" i="1" s="1"/>
  <c r="X41" i="1"/>
  <c r="X39" i="1"/>
  <c r="X38" i="1" s="1"/>
  <c r="X81" i="1"/>
  <c r="X80" i="1" s="1"/>
  <c r="X79" i="1" s="1"/>
  <c r="X78" i="1" s="1"/>
  <c r="X99" i="1"/>
  <c r="X92" i="1"/>
  <c r="X69" i="1"/>
  <c r="X66" i="1"/>
  <c r="X65" i="1" s="1"/>
  <c r="X64" i="1" s="1"/>
  <c r="X63" i="1" s="1"/>
  <c r="X62" i="1" s="1"/>
  <c r="X53" i="1"/>
  <c r="X50" i="1"/>
  <c r="X47" i="1"/>
  <c r="X35" i="1"/>
  <c r="X34" i="1" s="1"/>
  <c r="X31" i="1"/>
  <c r="X28" i="1"/>
  <c r="X18" i="1"/>
  <c r="X17" i="1" s="1"/>
  <c r="Y19" i="1"/>
  <c r="Y26" i="1"/>
  <c r="Y30" i="1"/>
  <c r="Y32" i="1"/>
  <c r="Y33" i="1"/>
  <c r="Y36" i="1"/>
  <c r="Y40" i="1"/>
  <c r="Y48" i="1"/>
  <c r="Y49" i="1"/>
  <c r="Y52" i="1"/>
  <c r="Y54" i="1"/>
  <c r="Y55" i="1"/>
  <c r="Y61" i="1"/>
  <c r="Y67" i="1"/>
  <c r="Y68" i="1"/>
  <c r="Y77" i="1"/>
  <c r="Y88" i="1"/>
  <c r="Y89" i="1"/>
  <c r="Y91" i="1"/>
  <c r="Y94" i="1"/>
  <c r="Y97" i="1"/>
  <c r="Y98" i="1"/>
  <c r="Y101" i="1"/>
  <c r="Y104" i="1"/>
  <c r="Y111" i="1"/>
  <c r="Y116" i="1"/>
  <c r="Y122" i="1"/>
  <c r="Y126" i="1"/>
  <c r="Y128" i="1"/>
  <c r="Y129" i="1"/>
  <c r="Y132" i="1"/>
  <c r="Y135" i="1"/>
  <c r="Y139" i="1"/>
  <c r="Y142" i="1"/>
  <c r="Y146" i="1"/>
  <c r="Y149" i="1"/>
  <c r="Y152" i="1"/>
  <c r="Y157" i="1"/>
  <c r="Y160" i="1"/>
  <c r="Y164" i="1"/>
  <c r="Y167" i="1"/>
  <c r="Y171" i="1"/>
  <c r="Y177" i="1"/>
  <c r="Y191" i="1"/>
  <c r="Y196" i="1"/>
  <c r="Y199" i="1"/>
  <c r="Y201" i="1"/>
  <c r="Y214" i="1"/>
  <c r="Y219" i="1"/>
  <c r="Y220" i="1"/>
  <c r="Y221" i="1"/>
  <c r="Y222" i="1"/>
  <c r="Y226" i="1"/>
  <c r="Y233" i="1"/>
  <c r="Y239" i="1"/>
  <c r="Y245" i="1"/>
  <c r="Y250" i="1"/>
  <c r="Y255" i="1"/>
  <c r="Y264" i="1"/>
  <c r="Y269" i="1"/>
  <c r="Y275" i="1"/>
  <c r="Y279" i="1"/>
  <c r="Y284" i="1"/>
  <c r="Y298" i="1"/>
  <c r="Y301" i="1"/>
  <c r="Y304" i="1"/>
  <c r="Y309" i="1"/>
  <c r="Y317" i="1"/>
  <c r="Y322" i="1"/>
  <c r="Y326" i="1"/>
  <c r="Y330" i="1"/>
  <c r="Y333" i="1"/>
  <c r="Y337" i="1"/>
  <c r="Y342" i="1"/>
  <c r="Y351" i="1"/>
  <c r="Y356" i="1"/>
  <c r="Y359" i="1"/>
  <c r="Y365" i="1"/>
  <c r="Y366" i="1"/>
  <c r="Y368" i="1"/>
  <c r="Y370" i="1"/>
  <c r="Y375" i="1"/>
  <c r="Y379" i="1"/>
  <c r="Y381" i="1"/>
  <c r="Y382" i="1"/>
  <c r="Y387" i="1"/>
  <c r="Y393" i="1"/>
  <c r="Y397" i="1"/>
  <c r="Y398" i="1"/>
  <c r="Y401" i="1"/>
  <c r="Y404" i="1"/>
  <c r="Y411" i="1"/>
  <c r="Y415" i="1"/>
  <c r="Y419" i="1"/>
  <c r="Y426" i="1"/>
  <c r="Y431" i="1"/>
  <c r="Y433" i="1"/>
  <c r="Y437" i="1"/>
  <c r="Y443" i="1"/>
  <c r="Y448" i="1"/>
  <c r="Y454" i="1"/>
  <c r="Y465" i="1"/>
  <c r="Y471" i="1"/>
  <c r="Y477" i="1"/>
  <c r="Y484" i="1"/>
  <c r="F386" i="1"/>
  <c r="F385" i="1" s="1"/>
  <c r="F288" i="1"/>
  <c r="F290" i="1"/>
  <c r="F293" i="1"/>
  <c r="F297" i="1"/>
  <c r="Y297" i="1" s="1"/>
  <c r="F306" i="1"/>
  <c r="F308" i="1"/>
  <c r="Y308" i="1" s="1"/>
  <c r="F311" i="1"/>
  <c r="F313" i="1"/>
  <c r="F316" i="1"/>
  <c r="F300" i="1"/>
  <c r="F299" i="1" s="1"/>
  <c r="F319" i="1"/>
  <c r="F321" i="1"/>
  <c r="Y321" i="1" s="1"/>
  <c r="F303" i="1"/>
  <c r="F396" i="1"/>
  <c r="F395" i="1" s="1"/>
  <c r="F400" i="1"/>
  <c r="F399" i="1" s="1"/>
  <c r="Y399" i="1" s="1"/>
  <c r="F403" i="1"/>
  <c r="F131" i="1"/>
  <c r="F130" i="1" s="1"/>
  <c r="F118" i="1"/>
  <c r="F87" i="1"/>
  <c r="Y87" i="1" s="1"/>
  <c r="F90" i="1"/>
  <c r="F96" i="1"/>
  <c r="F99" i="1"/>
  <c r="Y99" i="1" s="1"/>
  <c r="F103" i="1"/>
  <c r="F105" i="1"/>
  <c r="F121" i="1"/>
  <c r="F124" i="1"/>
  <c r="Y124" i="1" s="1"/>
  <c r="F127" i="1"/>
  <c r="Y127" i="1" s="1"/>
  <c r="F107" i="1"/>
  <c r="F134" i="1"/>
  <c r="F137" i="1"/>
  <c r="Y137" i="1" s="1"/>
  <c r="F141" i="1"/>
  <c r="Y141" i="1" s="1"/>
  <c r="F144" i="1"/>
  <c r="Y144" i="1" s="1"/>
  <c r="F148" i="1"/>
  <c r="F150" i="1"/>
  <c r="F110" i="1"/>
  <c r="Y110" i="1" s="1"/>
  <c r="F112" i="1"/>
  <c r="F93" i="1"/>
  <c r="F92" i="1" s="1"/>
  <c r="F115" i="1"/>
  <c r="Y115" i="1" s="1"/>
  <c r="F364" i="1"/>
  <c r="Y364" i="1" s="1"/>
  <c r="F367" i="1"/>
  <c r="Y367" i="1" s="1"/>
  <c r="F369" i="1"/>
  <c r="Y369" i="1" s="1"/>
  <c r="F332" i="1"/>
  <c r="F331" i="1" s="1"/>
  <c r="F329" i="1"/>
  <c r="Y329" i="1" s="1"/>
  <c r="F254" i="1"/>
  <c r="F244" i="1"/>
  <c r="F246" i="1"/>
  <c r="F249" i="1"/>
  <c r="Y249" i="1" s="1"/>
  <c r="F232" i="1"/>
  <c r="Y232" i="1" s="1"/>
  <c r="F238" i="1"/>
  <c r="Y238" i="1" s="1"/>
  <c r="F25" i="1"/>
  <c r="Y25" i="1" s="1"/>
  <c r="F28" i="1"/>
  <c r="F31" i="1"/>
  <c r="F35" i="1"/>
  <c r="F34" i="1" s="1"/>
  <c r="F39" i="1"/>
  <c r="F38" i="1" s="1"/>
  <c r="F41" i="1"/>
  <c r="F268" i="1"/>
  <c r="F267" i="1" s="1"/>
  <c r="F274" i="1"/>
  <c r="F273" i="1" s="1"/>
  <c r="F271" i="1"/>
  <c r="F278" i="1"/>
  <c r="F277" i="1" s="1"/>
  <c r="F263" i="1"/>
  <c r="Y263" i="1" s="1"/>
  <c r="F198" i="1"/>
  <c r="Y198" i="1" s="1"/>
  <c r="F200" i="1"/>
  <c r="F325" i="1"/>
  <c r="Y325" i="1" s="1"/>
  <c r="F195" i="1"/>
  <c r="F194" i="1" s="1"/>
  <c r="F203" i="1"/>
  <c r="F202" i="1" s="1"/>
  <c r="F207" i="1"/>
  <c r="F206" i="1" s="1"/>
  <c r="F213" i="1"/>
  <c r="Y213" i="1" s="1"/>
  <c r="F218" i="1"/>
  <c r="Y218" i="1" s="1"/>
  <c r="F225" i="1"/>
  <c r="F224" i="1" s="1"/>
  <c r="F190" i="1"/>
  <c r="Y190" i="1" s="1"/>
  <c r="F156" i="1"/>
  <c r="Y156" i="1" s="1"/>
  <c r="F159" i="1"/>
  <c r="F158" i="1" s="1"/>
  <c r="Y158" i="1" s="1"/>
  <c r="F163" i="1"/>
  <c r="F162" i="1" s="1"/>
  <c r="F166" i="1"/>
  <c r="Y166" i="1" s="1"/>
  <c r="F170" i="1"/>
  <c r="Y170" i="1" s="1"/>
  <c r="F18" i="1"/>
  <c r="F17" i="1" s="1"/>
  <c r="F16" i="1" s="1"/>
  <c r="F15" i="1" s="1"/>
  <c r="F14" i="1" s="1"/>
  <c r="F47" i="1"/>
  <c r="Y47" i="1" s="1"/>
  <c r="F50" i="1"/>
  <c r="Y50" i="1" s="1"/>
  <c r="F53" i="1"/>
  <c r="Y53" i="1" s="1"/>
  <c r="F66" i="1"/>
  <c r="Y66" i="1" s="1"/>
  <c r="F69" i="1"/>
  <c r="F81" i="1"/>
  <c r="F80" i="1" s="1"/>
  <c r="F60" i="1"/>
  <c r="F59" i="1" s="1"/>
  <c r="F58" i="1" s="1"/>
  <c r="F76" i="1"/>
  <c r="F283" i="1"/>
  <c r="Y283" i="1" s="1"/>
  <c r="F282" i="1"/>
  <c r="F281" i="1" s="1"/>
  <c r="F358" i="1"/>
  <c r="F357" i="1" s="1"/>
  <c r="F353" i="1"/>
  <c r="F355" i="1"/>
  <c r="F347" i="1"/>
  <c r="F350" i="1"/>
  <c r="F349" i="1" s="1"/>
  <c r="F483" i="1"/>
  <c r="F482" i="1" s="1"/>
  <c r="F476" i="1"/>
  <c r="Y476" i="1" s="1"/>
  <c r="F470" i="1"/>
  <c r="F469" i="1" s="1"/>
  <c r="F468" i="1" s="1"/>
  <c r="F464" i="1"/>
  <c r="Y464" i="1" s="1"/>
  <c r="F453" i="1"/>
  <c r="Y453" i="1" s="1"/>
  <c r="F457" i="1"/>
  <c r="F456" i="1" s="1"/>
  <c r="F425" i="1"/>
  <c r="F424" i="1" s="1"/>
  <c r="F430" i="1"/>
  <c r="Y430" i="1" s="1"/>
  <c r="F436" i="1"/>
  <c r="Y436" i="1" s="1"/>
  <c r="F442" i="1"/>
  <c r="Y442" i="1" s="1"/>
  <c r="F447" i="1"/>
  <c r="F446" i="1" s="1"/>
  <c r="F392" i="1"/>
  <c r="F391" i="1" s="1"/>
  <c r="F410" i="1"/>
  <c r="Y410" i="1" s="1"/>
  <c r="F414" i="1"/>
  <c r="Y414" i="1" s="1"/>
  <c r="F418" i="1"/>
  <c r="Y418" i="1" s="1"/>
  <c r="F336" i="1"/>
  <c r="F335" i="1" s="1"/>
  <c r="F341" i="1"/>
  <c r="Y341" i="1" s="1"/>
  <c r="F374" i="1"/>
  <c r="Y374" i="1" s="1"/>
  <c r="F377" i="1"/>
  <c r="Y377" i="1" s="1"/>
  <c r="F380" i="1"/>
  <c r="Y380" i="1" s="1"/>
  <c r="F183" i="1"/>
  <c r="F182" i="1" s="1"/>
  <c r="F176" i="1"/>
  <c r="Y176" i="1" s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G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287" i="1"/>
  <c r="G286" i="1" s="1"/>
  <c r="G335" i="1"/>
  <c r="G334" i="1" s="1"/>
  <c r="G267" i="1"/>
  <c r="G266" i="1" s="1"/>
  <c r="G265" i="1" s="1"/>
  <c r="G343" i="1"/>
  <c r="G363" i="1"/>
  <c r="G362" i="1" s="1"/>
  <c r="G373" i="1"/>
  <c r="G371" i="1" s="1"/>
  <c r="H287" i="1"/>
  <c r="H286" i="1" s="1"/>
  <c r="H335" i="1"/>
  <c r="H334" i="1" s="1"/>
  <c r="I287" i="1"/>
  <c r="I286" i="1" s="1"/>
  <c r="I335" i="1"/>
  <c r="I334" i="1" s="1"/>
  <c r="J287" i="1"/>
  <c r="J286" i="1" s="1"/>
  <c r="J335" i="1"/>
  <c r="J334" i="1" s="1"/>
  <c r="K287" i="1"/>
  <c r="K286" i="1" s="1"/>
  <c r="K335" i="1"/>
  <c r="K334" i="1" s="1"/>
  <c r="L287" i="1"/>
  <c r="L286" i="1" s="1"/>
  <c r="L335" i="1"/>
  <c r="L334" i="1" s="1"/>
  <c r="M287" i="1"/>
  <c r="M286" i="1" s="1"/>
  <c r="M335" i="1"/>
  <c r="M334" i="1" s="1"/>
  <c r="N287" i="1"/>
  <c r="N286" i="1" s="1"/>
  <c r="N335" i="1"/>
  <c r="N334" i="1" s="1"/>
  <c r="O287" i="1"/>
  <c r="O286" i="1" s="1"/>
  <c r="O335" i="1"/>
  <c r="O334" i="1" s="1"/>
  <c r="O267" i="1"/>
  <c r="O266" i="1" s="1"/>
  <c r="O265" i="1" s="1"/>
  <c r="O343" i="1"/>
  <c r="O363" i="1"/>
  <c r="O362" i="1" s="1"/>
  <c r="O373" i="1"/>
  <c r="O371" i="1" s="1"/>
  <c r="P287" i="1"/>
  <c r="P286" i="1" s="1"/>
  <c r="P335" i="1"/>
  <c r="P334" i="1" s="1"/>
  <c r="Q287" i="1"/>
  <c r="Q286" i="1" s="1"/>
  <c r="Q335" i="1"/>
  <c r="Q334" i="1" s="1"/>
  <c r="R287" i="1"/>
  <c r="R286" i="1" s="1"/>
  <c r="R335" i="1"/>
  <c r="R334" i="1" s="1"/>
  <c r="S287" i="1"/>
  <c r="S286" i="1" s="1"/>
  <c r="S335" i="1"/>
  <c r="S334" i="1" s="1"/>
  <c r="T287" i="1"/>
  <c r="T286" i="1" s="1"/>
  <c r="T335" i="1"/>
  <c r="T334" i="1" s="1"/>
  <c r="U287" i="1"/>
  <c r="U286" i="1" s="1"/>
  <c r="U335" i="1"/>
  <c r="U334" i="1" s="1"/>
  <c r="V287" i="1"/>
  <c r="V286" i="1" s="1"/>
  <c r="V335" i="1"/>
  <c r="V334" i="1" s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G424" i="1"/>
  <c r="G423" i="1" s="1"/>
  <c r="G421" i="1" s="1"/>
  <c r="G427" i="1"/>
  <c r="G441" i="1"/>
  <c r="G440" i="1" s="1"/>
  <c r="G438" i="1" s="1"/>
  <c r="H424" i="1"/>
  <c r="H423" i="1" s="1"/>
  <c r="H421" i="1" s="1"/>
  <c r="H427" i="1"/>
  <c r="H441" i="1"/>
  <c r="H440" i="1" s="1"/>
  <c r="H438" i="1" s="1"/>
  <c r="I424" i="1"/>
  <c r="I423" i="1" s="1"/>
  <c r="I421" i="1" s="1"/>
  <c r="I427" i="1"/>
  <c r="I441" i="1"/>
  <c r="I440" i="1" s="1"/>
  <c r="I438" i="1" s="1"/>
  <c r="J424" i="1"/>
  <c r="J423" i="1" s="1"/>
  <c r="J421" i="1" s="1"/>
  <c r="J427" i="1"/>
  <c r="J441" i="1"/>
  <c r="J440" i="1" s="1"/>
  <c r="J438" i="1" s="1"/>
  <c r="K424" i="1"/>
  <c r="K423" i="1" s="1"/>
  <c r="K421" i="1" s="1"/>
  <c r="K427" i="1"/>
  <c r="K441" i="1"/>
  <c r="K440" i="1" s="1"/>
  <c r="K438" i="1" s="1"/>
  <c r="L424" i="1"/>
  <c r="L423" i="1" s="1"/>
  <c r="L421" i="1" s="1"/>
  <c r="L427" i="1"/>
  <c r="L441" i="1"/>
  <c r="L440" i="1" s="1"/>
  <c r="L438" i="1" s="1"/>
  <c r="M424" i="1"/>
  <c r="M423" i="1" s="1"/>
  <c r="M421" i="1" s="1"/>
  <c r="M427" i="1"/>
  <c r="M441" i="1"/>
  <c r="M440" i="1" s="1"/>
  <c r="M438" i="1" s="1"/>
  <c r="N424" i="1"/>
  <c r="N423" i="1" s="1"/>
  <c r="N421" i="1" s="1"/>
  <c r="N427" i="1"/>
  <c r="N441" i="1"/>
  <c r="N440" i="1" s="1"/>
  <c r="N438" i="1" s="1"/>
  <c r="O424" i="1"/>
  <c r="O423" i="1" s="1"/>
  <c r="O421" i="1" s="1"/>
  <c r="O427" i="1"/>
  <c r="O441" i="1"/>
  <c r="O440" i="1" s="1"/>
  <c r="O438" i="1" s="1"/>
  <c r="P424" i="1"/>
  <c r="P423" i="1" s="1"/>
  <c r="P421" i="1" s="1"/>
  <c r="P427" i="1"/>
  <c r="P441" i="1"/>
  <c r="P440" i="1" s="1"/>
  <c r="P438" i="1" s="1"/>
  <c r="Q424" i="1"/>
  <c r="Q423" i="1" s="1"/>
  <c r="Q421" i="1" s="1"/>
  <c r="Q427" i="1"/>
  <c r="Q441" i="1"/>
  <c r="Q440" i="1" s="1"/>
  <c r="Q438" i="1" s="1"/>
  <c r="R424" i="1"/>
  <c r="R423" i="1" s="1"/>
  <c r="R421" i="1" s="1"/>
  <c r="R427" i="1"/>
  <c r="R441" i="1"/>
  <c r="R440" i="1" s="1"/>
  <c r="R438" i="1" s="1"/>
  <c r="S424" i="1"/>
  <c r="S423" i="1" s="1"/>
  <c r="S421" i="1" s="1"/>
  <c r="S427" i="1"/>
  <c r="S441" i="1"/>
  <c r="S440" i="1" s="1"/>
  <c r="S438" i="1" s="1"/>
  <c r="T424" i="1"/>
  <c r="T423" i="1" s="1"/>
  <c r="T421" i="1" s="1"/>
  <c r="T427" i="1"/>
  <c r="T441" i="1"/>
  <c r="T440" i="1" s="1"/>
  <c r="T438" i="1" s="1"/>
  <c r="U424" i="1"/>
  <c r="U423" i="1" s="1"/>
  <c r="U421" i="1" s="1"/>
  <c r="U427" i="1"/>
  <c r="U441" i="1"/>
  <c r="U440" i="1" s="1"/>
  <c r="U438" i="1" s="1"/>
  <c r="V424" i="1"/>
  <c r="V423" i="1" s="1"/>
  <c r="V421" i="1" s="1"/>
  <c r="V427" i="1"/>
  <c r="V441" i="1"/>
  <c r="V440" i="1" s="1"/>
  <c r="V438" i="1" s="1"/>
  <c r="H267" i="1"/>
  <c r="H266" i="1" s="1"/>
  <c r="H265" i="1" s="1"/>
  <c r="H343" i="1"/>
  <c r="H363" i="1"/>
  <c r="H362" i="1" s="1"/>
  <c r="H373" i="1"/>
  <c r="H371" i="1" s="1"/>
  <c r="I267" i="1"/>
  <c r="I266" i="1" s="1"/>
  <c r="I265" i="1" s="1"/>
  <c r="I343" i="1"/>
  <c r="I363" i="1"/>
  <c r="I362" i="1" s="1"/>
  <c r="I373" i="1"/>
  <c r="I371" i="1" s="1"/>
  <c r="J267" i="1"/>
  <c r="J266" i="1" s="1"/>
  <c r="J265" i="1" s="1"/>
  <c r="J343" i="1"/>
  <c r="J363" i="1"/>
  <c r="J362" i="1" s="1"/>
  <c r="J373" i="1"/>
  <c r="J371" i="1" s="1"/>
  <c r="K267" i="1"/>
  <c r="K266" i="1" s="1"/>
  <c r="K265" i="1" s="1"/>
  <c r="K343" i="1"/>
  <c r="K363" i="1"/>
  <c r="K362" i="1" s="1"/>
  <c r="K373" i="1"/>
  <c r="K371" i="1" s="1"/>
  <c r="L267" i="1"/>
  <c r="L266" i="1" s="1"/>
  <c r="L265" i="1" s="1"/>
  <c r="L343" i="1"/>
  <c r="L363" i="1"/>
  <c r="L362" i="1" s="1"/>
  <c r="L373" i="1"/>
  <c r="L371" i="1" s="1"/>
  <c r="M267" i="1"/>
  <c r="M266" i="1" s="1"/>
  <c r="M265" i="1" s="1"/>
  <c r="M343" i="1"/>
  <c r="M363" i="1"/>
  <c r="M362" i="1" s="1"/>
  <c r="M373" i="1"/>
  <c r="M371" i="1" s="1"/>
  <c r="N267" i="1"/>
  <c r="N266" i="1" s="1"/>
  <c r="N265" i="1" s="1"/>
  <c r="N343" i="1"/>
  <c r="N363" i="1"/>
  <c r="N362" i="1" s="1"/>
  <c r="N373" i="1"/>
  <c r="N371" i="1" s="1"/>
  <c r="P267" i="1"/>
  <c r="P266" i="1" s="1"/>
  <c r="P265" i="1" s="1"/>
  <c r="P343" i="1"/>
  <c r="P363" i="1"/>
  <c r="P362" i="1" s="1"/>
  <c r="P373" i="1"/>
  <c r="P371" i="1" s="1"/>
  <c r="Q267" i="1"/>
  <c r="Q266" i="1" s="1"/>
  <c r="Q265" i="1" s="1"/>
  <c r="Q343" i="1"/>
  <c r="Q363" i="1"/>
  <c r="Q362" i="1" s="1"/>
  <c r="Q373" i="1"/>
  <c r="Q371" i="1" s="1"/>
  <c r="R267" i="1"/>
  <c r="R266" i="1" s="1"/>
  <c r="R265" i="1" s="1"/>
  <c r="R343" i="1"/>
  <c r="R363" i="1"/>
  <c r="R362" i="1" s="1"/>
  <c r="R373" i="1"/>
  <c r="R371" i="1" s="1"/>
  <c r="S267" i="1"/>
  <c r="S266" i="1" s="1"/>
  <c r="S265" i="1" s="1"/>
  <c r="S343" i="1"/>
  <c r="S363" i="1"/>
  <c r="S362" i="1" s="1"/>
  <c r="S373" i="1"/>
  <c r="S371" i="1" s="1"/>
  <c r="T267" i="1"/>
  <c r="T266" i="1" s="1"/>
  <c r="T265" i="1" s="1"/>
  <c r="T343" i="1"/>
  <c r="T363" i="1"/>
  <c r="T362" i="1" s="1"/>
  <c r="T373" i="1"/>
  <c r="T371" i="1" s="1"/>
  <c r="U267" i="1"/>
  <c r="U266" i="1" s="1"/>
  <c r="U265" i="1" s="1"/>
  <c r="U343" i="1"/>
  <c r="U363" i="1"/>
  <c r="U362" i="1" s="1"/>
  <c r="U373" i="1"/>
  <c r="U371" i="1" s="1"/>
  <c r="V267" i="1"/>
  <c r="V266" i="1" s="1"/>
  <c r="V265" i="1" s="1"/>
  <c r="V343" i="1"/>
  <c r="V363" i="1"/>
  <c r="V362" i="1" s="1"/>
  <c r="V373" i="1"/>
  <c r="V371" i="1" s="1"/>
  <c r="G251" i="1"/>
  <c r="G240" i="1" s="1"/>
  <c r="G227" i="1" s="1"/>
  <c r="H251" i="1"/>
  <c r="H240" i="1" s="1"/>
  <c r="H227" i="1" s="1"/>
  <c r="I251" i="1"/>
  <c r="I240" i="1" s="1"/>
  <c r="I227" i="1" s="1"/>
  <c r="J251" i="1"/>
  <c r="J240" i="1" s="1"/>
  <c r="J227" i="1" s="1"/>
  <c r="K251" i="1"/>
  <c r="K240" i="1" s="1"/>
  <c r="K227" i="1" s="1"/>
  <c r="L251" i="1"/>
  <c r="L240" i="1" s="1"/>
  <c r="L227" i="1" s="1"/>
  <c r="M251" i="1"/>
  <c r="M240" i="1" s="1"/>
  <c r="M227" i="1" s="1"/>
  <c r="N251" i="1"/>
  <c r="N240" i="1" s="1"/>
  <c r="N227" i="1" s="1"/>
  <c r="O251" i="1"/>
  <c r="O240" i="1" s="1"/>
  <c r="O227" i="1" s="1"/>
  <c r="P251" i="1"/>
  <c r="P240" i="1" s="1"/>
  <c r="P227" i="1" s="1"/>
  <c r="Q251" i="1"/>
  <c r="Q240" i="1" s="1"/>
  <c r="Q227" i="1" s="1"/>
  <c r="R251" i="1"/>
  <c r="R240" i="1" s="1"/>
  <c r="R227" i="1" s="1"/>
  <c r="S251" i="1"/>
  <c r="S240" i="1" s="1"/>
  <c r="S227" i="1" s="1"/>
  <c r="T251" i="1"/>
  <c r="T240" i="1" s="1"/>
  <c r="T227" i="1" s="1"/>
  <c r="U251" i="1"/>
  <c r="U240" i="1" s="1"/>
  <c r="U227" i="1" s="1"/>
  <c r="V251" i="1"/>
  <c r="V240" i="1" s="1"/>
  <c r="V227" i="1" s="1"/>
  <c r="G395" i="1"/>
  <c r="G389" i="1" s="1"/>
  <c r="G388" i="1" s="1"/>
  <c r="G383" i="1" s="1"/>
  <c r="G399" i="1"/>
  <c r="H395" i="1"/>
  <c r="H389" i="1" s="1"/>
  <c r="H388" i="1" s="1"/>
  <c r="H383" i="1" s="1"/>
  <c r="H399" i="1"/>
  <c r="I395" i="1"/>
  <c r="I389" i="1" s="1"/>
  <c r="I388" i="1" s="1"/>
  <c r="I383" i="1" s="1"/>
  <c r="I399" i="1"/>
  <c r="J395" i="1"/>
  <c r="J389" i="1" s="1"/>
  <c r="J388" i="1" s="1"/>
  <c r="J383" i="1" s="1"/>
  <c r="J399" i="1"/>
  <c r="K395" i="1"/>
  <c r="K389" i="1" s="1"/>
  <c r="K388" i="1" s="1"/>
  <c r="K383" i="1" s="1"/>
  <c r="K399" i="1"/>
  <c r="L395" i="1"/>
  <c r="L389" i="1" s="1"/>
  <c r="L388" i="1" s="1"/>
  <c r="L383" i="1" s="1"/>
  <c r="L399" i="1"/>
  <c r="M395" i="1"/>
  <c r="M389" i="1" s="1"/>
  <c r="M388" i="1" s="1"/>
  <c r="M383" i="1" s="1"/>
  <c r="M399" i="1"/>
  <c r="N395" i="1"/>
  <c r="N389" i="1" s="1"/>
  <c r="N388" i="1" s="1"/>
  <c r="N383" i="1" s="1"/>
  <c r="N399" i="1"/>
  <c r="O395" i="1"/>
  <c r="O389" i="1" s="1"/>
  <c r="O388" i="1" s="1"/>
  <c r="O383" i="1" s="1"/>
  <c r="O399" i="1"/>
  <c r="P395" i="1"/>
  <c r="P389" i="1" s="1"/>
  <c r="P388" i="1" s="1"/>
  <c r="P383" i="1" s="1"/>
  <c r="P399" i="1"/>
  <c r="Q395" i="1"/>
  <c r="Q389" i="1" s="1"/>
  <c r="Q388" i="1" s="1"/>
  <c r="Q383" i="1" s="1"/>
  <c r="Q399" i="1"/>
  <c r="R395" i="1"/>
  <c r="R389" i="1" s="1"/>
  <c r="R388" i="1" s="1"/>
  <c r="R383" i="1" s="1"/>
  <c r="R399" i="1"/>
  <c r="S395" i="1"/>
  <c r="S389" i="1" s="1"/>
  <c r="S388" i="1" s="1"/>
  <c r="S383" i="1" s="1"/>
  <c r="S399" i="1"/>
  <c r="T395" i="1"/>
  <c r="T389" i="1" s="1"/>
  <c r="T388" i="1" s="1"/>
  <c r="T383" i="1" s="1"/>
  <c r="T399" i="1"/>
  <c r="U395" i="1"/>
  <c r="U389" i="1" s="1"/>
  <c r="U388" i="1" s="1"/>
  <c r="U383" i="1" s="1"/>
  <c r="U399" i="1"/>
  <c r="V395" i="1"/>
  <c r="V389" i="1" s="1"/>
  <c r="V388" i="1" s="1"/>
  <c r="V383" i="1" s="1"/>
  <c r="V399" i="1"/>
  <c r="G34" i="1"/>
  <c r="G23" i="1" s="1"/>
  <c r="G38" i="1"/>
  <c r="H34" i="1"/>
  <c r="H38" i="1"/>
  <c r="I34" i="1"/>
  <c r="I38" i="1"/>
  <c r="J34" i="1"/>
  <c r="J38" i="1"/>
  <c r="K34" i="1"/>
  <c r="K23" i="1" s="1"/>
  <c r="K38" i="1"/>
  <c r="L34" i="1"/>
  <c r="L38" i="1"/>
  <c r="M34" i="1"/>
  <c r="M38" i="1"/>
  <c r="N34" i="1"/>
  <c r="N38" i="1"/>
  <c r="O34" i="1"/>
  <c r="O38" i="1"/>
  <c r="P34" i="1"/>
  <c r="P38" i="1"/>
  <c r="Q34" i="1"/>
  <c r="Q23" i="1" s="1"/>
  <c r="Q38" i="1"/>
  <c r="R34" i="1"/>
  <c r="R38" i="1"/>
  <c r="S34" i="1"/>
  <c r="S38" i="1"/>
  <c r="T34" i="1"/>
  <c r="T38" i="1"/>
  <c r="U34" i="1"/>
  <c r="U38" i="1"/>
  <c r="V34" i="1"/>
  <c r="V38" i="1"/>
  <c r="G193" i="1"/>
  <c r="G192" i="1" s="1"/>
  <c r="H193" i="1"/>
  <c r="H192" i="1" s="1"/>
  <c r="I193" i="1"/>
  <c r="I192" i="1" s="1"/>
  <c r="J193" i="1"/>
  <c r="J192" i="1" s="1"/>
  <c r="K193" i="1"/>
  <c r="K192" i="1" s="1"/>
  <c r="L193" i="1"/>
  <c r="L192" i="1" s="1"/>
  <c r="M193" i="1"/>
  <c r="M192" i="1" s="1"/>
  <c r="N193" i="1"/>
  <c r="N192" i="1" s="1"/>
  <c r="O193" i="1"/>
  <c r="O192" i="1" s="1"/>
  <c r="P193" i="1"/>
  <c r="P192" i="1" s="1"/>
  <c r="Q193" i="1"/>
  <c r="Q192" i="1" s="1"/>
  <c r="R193" i="1"/>
  <c r="R192" i="1" s="1"/>
  <c r="S193" i="1"/>
  <c r="S192" i="1" s="1"/>
  <c r="T193" i="1"/>
  <c r="T192" i="1" s="1"/>
  <c r="U193" i="1"/>
  <c r="U192" i="1" s="1"/>
  <c r="V193" i="1"/>
  <c r="V192" i="1" s="1"/>
  <c r="G182" i="1"/>
  <c r="G181" i="1" s="1"/>
  <c r="G179" i="1" s="1"/>
  <c r="G178" i="1" s="1"/>
  <c r="H182" i="1"/>
  <c r="H181" i="1" s="1"/>
  <c r="H179" i="1" s="1"/>
  <c r="H178" i="1" s="1"/>
  <c r="I182" i="1"/>
  <c r="I181" i="1" s="1"/>
  <c r="I179" i="1" s="1"/>
  <c r="I178" i="1" s="1"/>
  <c r="J182" i="1"/>
  <c r="J181" i="1" s="1"/>
  <c r="J179" i="1" s="1"/>
  <c r="J178" i="1" s="1"/>
  <c r="K182" i="1"/>
  <c r="K181" i="1" s="1"/>
  <c r="K179" i="1" s="1"/>
  <c r="K178" i="1" s="1"/>
  <c r="L182" i="1"/>
  <c r="L181" i="1" s="1"/>
  <c r="L179" i="1" s="1"/>
  <c r="L178" i="1" s="1"/>
  <c r="M182" i="1"/>
  <c r="M181" i="1" s="1"/>
  <c r="M179" i="1" s="1"/>
  <c r="M178" i="1" s="1"/>
  <c r="N182" i="1"/>
  <c r="N181" i="1" s="1"/>
  <c r="N179" i="1" s="1"/>
  <c r="N178" i="1" s="1"/>
  <c r="O182" i="1"/>
  <c r="O181" i="1" s="1"/>
  <c r="O179" i="1" s="1"/>
  <c r="O178" i="1" s="1"/>
  <c r="P182" i="1"/>
  <c r="P181" i="1" s="1"/>
  <c r="P179" i="1" s="1"/>
  <c r="P178" i="1" s="1"/>
  <c r="Q182" i="1"/>
  <c r="Q181" i="1" s="1"/>
  <c r="Q179" i="1" s="1"/>
  <c r="Q178" i="1" s="1"/>
  <c r="R182" i="1"/>
  <c r="R181" i="1" s="1"/>
  <c r="R179" i="1" s="1"/>
  <c r="R178" i="1" s="1"/>
  <c r="S182" i="1"/>
  <c r="S181" i="1" s="1"/>
  <c r="S179" i="1" s="1"/>
  <c r="S178" i="1" s="1"/>
  <c r="T182" i="1"/>
  <c r="T181" i="1" s="1"/>
  <c r="T179" i="1" s="1"/>
  <c r="T178" i="1" s="1"/>
  <c r="U182" i="1"/>
  <c r="U181" i="1" s="1"/>
  <c r="U179" i="1" s="1"/>
  <c r="U178" i="1" s="1"/>
  <c r="V182" i="1"/>
  <c r="V181" i="1" s="1"/>
  <c r="V179" i="1" s="1"/>
  <c r="V178" i="1" s="1"/>
  <c r="G86" i="1"/>
  <c r="G84" i="1" s="1"/>
  <c r="G133" i="1"/>
  <c r="G140" i="1"/>
  <c r="G147" i="1"/>
  <c r="G95" i="1"/>
  <c r="G102" i="1"/>
  <c r="G120" i="1"/>
  <c r="H86" i="1"/>
  <c r="H84" i="1" s="1"/>
  <c r="H133" i="1"/>
  <c r="H140" i="1"/>
  <c r="H147" i="1"/>
  <c r="H95" i="1"/>
  <c r="H102" i="1"/>
  <c r="H120" i="1"/>
  <c r="I86" i="1"/>
  <c r="I84" i="1" s="1"/>
  <c r="I133" i="1"/>
  <c r="I140" i="1"/>
  <c r="I147" i="1"/>
  <c r="I95" i="1"/>
  <c r="I102" i="1"/>
  <c r="I120" i="1"/>
  <c r="J86" i="1"/>
  <c r="J84" i="1" s="1"/>
  <c r="J133" i="1"/>
  <c r="J140" i="1"/>
  <c r="J147" i="1"/>
  <c r="J95" i="1"/>
  <c r="J102" i="1"/>
  <c r="J120" i="1"/>
  <c r="K86" i="1"/>
  <c r="K84" i="1" s="1"/>
  <c r="K133" i="1"/>
  <c r="K140" i="1"/>
  <c r="K147" i="1"/>
  <c r="K95" i="1"/>
  <c r="K102" i="1"/>
  <c r="K120" i="1"/>
  <c r="L86" i="1"/>
  <c r="L84" i="1" s="1"/>
  <c r="L133" i="1"/>
  <c r="L140" i="1"/>
  <c r="L147" i="1"/>
  <c r="L95" i="1"/>
  <c r="L102" i="1"/>
  <c r="L120" i="1"/>
  <c r="M86" i="1"/>
  <c r="M84" i="1" s="1"/>
  <c r="M133" i="1"/>
  <c r="M140" i="1"/>
  <c r="M147" i="1"/>
  <c r="M95" i="1"/>
  <c r="M102" i="1"/>
  <c r="M120" i="1"/>
  <c r="N86" i="1"/>
  <c r="N84" i="1" s="1"/>
  <c r="N133" i="1"/>
  <c r="N140" i="1"/>
  <c r="N147" i="1"/>
  <c r="N95" i="1"/>
  <c r="N102" i="1"/>
  <c r="N120" i="1"/>
  <c r="O86" i="1"/>
  <c r="O84" i="1" s="1"/>
  <c r="O133" i="1"/>
  <c r="O140" i="1"/>
  <c r="O147" i="1"/>
  <c r="O95" i="1"/>
  <c r="O102" i="1"/>
  <c r="O120" i="1"/>
  <c r="P86" i="1"/>
  <c r="P84" i="1" s="1"/>
  <c r="P133" i="1"/>
  <c r="P140" i="1"/>
  <c r="P147" i="1"/>
  <c r="P95" i="1"/>
  <c r="P102" i="1"/>
  <c r="P120" i="1"/>
  <c r="Q86" i="1"/>
  <c r="Q84" i="1" s="1"/>
  <c r="Q133" i="1"/>
  <c r="Q140" i="1"/>
  <c r="Q147" i="1"/>
  <c r="Q95" i="1"/>
  <c r="Q102" i="1"/>
  <c r="Q120" i="1"/>
  <c r="R86" i="1"/>
  <c r="R84" i="1" s="1"/>
  <c r="R133" i="1"/>
  <c r="R140" i="1"/>
  <c r="R147" i="1"/>
  <c r="R95" i="1"/>
  <c r="R102" i="1"/>
  <c r="R120" i="1"/>
  <c r="S86" i="1"/>
  <c r="S84" i="1" s="1"/>
  <c r="S133" i="1"/>
  <c r="S140" i="1"/>
  <c r="S147" i="1"/>
  <c r="S95" i="1"/>
  <c r="S102" i="1"/>
  <c r="S120" i="1"/>
  <c r="T86" i="1"/>
  <c r="T84" i="1" s="1"/>
  <c r="T133" i="1"/>
  <c r="T140" i="1"/>
  <c r="T147" i="1"/>
  <c r="T95" i="1"/>
  <c r="T102" i="1"/>
  <c r="T120" i="1"/>
  <c r="U86" i="1"/>
  <c r="U84" i="1" s="1"/>
  <c r="U133" i="1"/>
  <c r="U140" i="1"/>
  <c r="U147" i="1"/>
  <c r="U95" i="1"/>
  <c r="U102" i="1"/>
  <c r="U120" i="1"/>
  <c r="V86" i="1"/>
  <c r="V84" i="1" s="1"/>
  <c r="V133" i="1"/>
  <c r="V140" i="1"/>
  <c r="V147" i="1"/>
  <c r="V95" i="1"/>
  <c r="V102" i="1"/>
  <c r="V120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G65" i="1"/>
  <c r="G63" i="1" s="1"/>
  <c r="G62" i="1" s="1"/>
  <c r="H65" i="1"/>
  <c r="H63" i="1" s="1"/>
  <c r="H62" i="1" s="1"/>
  <c r="I65" i="1"/>
  <c r="I63" i="1" s="1"/>
  <c r="I62" i="1" s="1"/>
  <c r="J65" i="1"/>
  <c r="J63" i="1" s="1"/>
  <c r="J62" i="1" s="1"/>
  <c r="K65" i="1"/>
  <c r="K63" i="1" s="1"/>
  <c r="K62" i="1" s="1"/>
  <c r="L65" i="1"/>
  <c r="L63" i="1" s="1"/>
  <c r="L62" i="1" s="1"/>
  <c r="M65" i="1"/>
  <c r="M63" i="1" s="1"/>
  <c r="M62" i="1" s="1"/>
  <c r="N65" i="1"/>
  <c r="N63" i="1" s="1"/>
  <c r="N62" i="1" s="1"/>
  <c r="O65" i="1"/>
  <c r="O63" i="1" s="1"/>
  <c r="O62" i="1" s="1"/>
  <c r="P65" i="1"/>
  <c r="P63" i="1" s="1"/>
  <c r="P62" i="1" s="1"/>
  <c r="Q65" i="1"/>
  <c r="Q63" i="1" s="1"/>
  <c r="Q62" i="1" s="1"/>
  <c r="R65" i="1"/>
  <c r="R63" i="1" s="1"/>
  <c r="R62" i="1" s="1"/>
  <c r="S65" i="1"/>
  <c r="S63" i="1" s="1"/>
  <c r="S62" i="1" s="1"/>
  <c r="T65" i="1"/>
  <c r="T63" i="1" s="1"/>
  <c r="T62" i="1" s="1"/>
  <c r="U65" i="1"/>
  <c r="U63" i="1" s="1"/>
  <c r="U62" i="1" s="1"/>
  <c r="V65" i="1"/>
  <c r="V63" i="1"/>
  <c r="V62" i="1" s="1"/>
  <c r="G44" i="1"/>
  <c r="G43" i="1" s="1"/>
  <c r="H44" i="1"/>
  <c r="H43" i="1" s="1"/>
  <c r="I44" i="1"/>
  <c r="I43" i="1" s="1"/>
  <c r="J44" i="1"/>
  <c r="J43" i="1" s="1"/>
  <c r="K44" i="1"/>
  <c r="K43" i="1" s="1"/>
  <c r="L44" i="1"/>
  <c r="L43" i="1" s="1"/>
  <c r="M44" i="1"/>
  <c r="M43" i="1" s="1"/>
  <c r="N44" i="1"/>
  <c r="N43" i="1" s="1"/>
  <c r="O44" i="1"/>
  <c r="O43" i="1" s="1"/>
  <c r="P44" i="1"/>
  <c r="P43" i="1" s="1"/>
  <c r="Q44" i="1"/>
  <c r="Q43" i="1" s="1"/>
  <c r="R44" i="1"/>
  <c r="R43" i="1" s="1"/>
  <c r="S44" i="1"/>
  <c r="S43" i="1" s="1"/>
  <c r="T44" i="1"/>
  <c r="T43" i="1" s="1"/>
  <c r="U44" i="1"/>
  <c r="U43" i="1" s="1"/>
  <c r="V44" i="1"/>
  <c r="V43" i="1" s="1"/>
  <c r="G17" i="1"/>
  <c r="G15" i="1" s="1"/>
  <c r="G14" i="1" s="1"/>
  <c r="H17" i="1"/>
  <c r="H15" i="1" s="1"/>
  <c r="H14" i="1" s="1"/>
  <c r="I17" i="1"/>
  <c r="I15" i="1" s="1"/>
  <c r="I14" i="1" s="1"/>
  <c r="J17" i="1"/>
  <c r="J15" i="1" s="1"/>
  <c r="J14" i="1" s="1"/>
  <c r="K17" i="1"/>
  <c r="K15" i="1" s="1"/>
  <c r="K14" i="1" s="1"/>
  <c r="L17" i="1"/>
  <c r="L15" i="1" s="1"/>
  <c r="L14" i="1" s="1"/>
  <c r="M17" i="1"/>
  <c r="M15" i="1" s="1"/>
  <c r="M14" i="1" s="1"/>
  <c r="N17" i="1"/>
  <c r="N15" i="1" s="1"/>
  <c r="N14" i="1" s="1"/>
  <c r="O17" i="1"/>
  <c r="O15" i="1" s="1"/>
  <c r="O14" i="1" s="1"/>
  <c r="P17" i="1"/>
  <c r="P15" i="1" s="1"/>
  <c r="P14" i="1" s="1"/>
  <c r="Q17" i="1"/>
  <c r="Q15" i="1" s="1"/>
  <c r="Q14" i="1" s="1"/>
  <c r="R17" i="1"/>
  <c r="R15" i="1" s="1"/>
  <c r="R14" i="1" s="1"/>
  <c r="S17" i="1"/>
  <c r="S15" i="1" s="1"/>
  <c r="S14" i="1" s="1"/>
  <c r="T17" i="1"/>
  <c r="T15" i="1" s="1"/>
  <c r="T14" i="1" s="1"/>
  <c r="U17" i="1"/>
  <c r="U15" i="1" s="1"/>
  <c r="U14" i="1" s="1"/>
  <c r="V17" i="1"/>
  <c r="V15" i="1" s="1"/>
  <c r="V14" i="1" s="1"/>
  <c r="F147" i="1"/>
  <c r="F305" i="1"/>
  <c r="F287" i="1"/>
  <c r="F243" i="1"/>
  <c r="F120" i="1"/>
  <c r="F95" i="1"/>
  <c r="F140" i="1"/>
  <c r="F65" i="1"/>
  <c r="F352" i="1"/>
  <c r="F24" i="1"/>
  <c r="F363" i="1"/>
  <c r="F109" i="1"/>
  <c r="F102" i="1"/>
  <c r="F86" i="1"/>
  <c r="F318" i="1"/>
  <c r="F310" i="1"/>
  <c r="K22" i="1"/>
  <c r="K21" i="1" s="1"/>
  <c r="F373" i="1"/>
  <c r="F372" i="1" s="1"/>
  <c r="Y244" i="1" l="1"/>
  <c r="Y148" i="1"/>
  <c r="Y134" i="1"/>
  <c r="Y121" i="1"/>
  <c r="Y303" i="1"/>
  <c r="F212" i="1"/>
  <c r="Y403" i="1"/>
  <c r="O23" i="1"/>
  <c r="Y162" i="1"/>
  <c r="Y200" i="1"/>
  <c r="Y254" i="1"/>
  <c r="F253" i="1"/>
  <c r="X46" i="1"/>
  <c r="F217" i="1"/>
  <c r="F216" i="1" s="1"/>
  <c r="X24" i="1"/>
  <c r="S22" i="1"/>
  <c r="S21" i="1" s="1"/>
  <c r="U83" i="1"/>
  <c r="Q83" i="1"/>
  <c r="M83" i="1"/>
  <c r="T23" i="1"/>
  <c r="P23" i="1"/>
  <c r="L23" i="1"/>
  <c r="U420" i="1"/>
  <c r="Q420" i="1"/>
  <c r="M420" i="1"/>
  <c r="I420" i="1"/>
  <c r="V280" i="1"/>
  <c r="T280" i="1"/>
  <c r="R280" i="1"/>
  <c r="N280" i="1"/>
  <c r="L280" i="1"/>
  <c r="J280" i="1"/>
  <c r="F409" i="1"/>
  <c r="F408" i="1" s="1"/>
  <c r="F441" i="1"/>
  <c r="F440" i="1" s="1"/>
  <c r="Y96" i="1"/>
  <c r="Y316" i="1"/>
  <c r="I22" i="1"/>
  <c r="I21" i="1" s="1"/>
  <c r="V22" i="1"/>
  <c r="V21" i="1" s="1"/>
  <c r="R22" i="1"/>
  <c r="R21" i="1" s="1"/>
  <c r="N22" i="1"/>
  <c r="N21" i="1" s="1"/>
  <c r="J22" i="1"/>
  <c r="J21" i="1" s="1"/>
  <c r="H23" i="1"/>
  <c r="X394" i="1"/>
  <c r="L22" i="1"/>
  <c r="L21" i="1" s="1"/>
  <c r="T22" i="1"/>
  <c r="T21" i="1" s="1"/>
  <c r="U23" i="1"/>
  <c r="S23" i="1"/>
  <c r="M23" i="1"/>
  <c r="I23" i="1"/>
  <c r="U280" i="1"/>
  <c r="S280" i="1"/>
  <c r="H22" i="1"/>
  <c r="H21" i="1" s="1"/>
  <c r="T420" i="1"/>
  <c r="L420" i="1"/>
  <c r="H420" i="1"/>
  <c r="X427" i="1"/>
  <c r="V23" i="1"/>
  <c r="R23" i="1"/>
  <c r="N23" i="1"/>
  <c r="J23" i="1"/>
  <c r="P22" i="1"/>
  <c r="P21" i="1" s="1"/>
  <c r="V420" i="1"/>
  <c r="R420" i="1"/>
  <c r="N420" i="1"/>
  <c r="J420" i="1"/>
  <c r="S185" i="1"/>
  <c r="S420" i="1"/>
  <c r="K420" i="1"/>
  <c r="G420" i="1"/>
  <c r="Q280" i="1"/>
  <c r="O280" i="1"/>
  <c r="M280" i="1"/>
  <c r="K280" i="1"/>
  <c r="X23" i="1"/>
  <c r="O420" i="1"/>
  <c r="X420" i="1"/>
  <c r="P420" i="1"/>
  <c r="S83" i="1"/>
  <c r="K83" i="1"/>
  <c r="I83" i="1"/>
  <c r="G83" i="1"/>
  <c r="U394" i="1"/>
  <c r="S394" i="1"/>
  <c r="Q394" i="1"/>
  <c r="O394" i="1"/>
  <c r="M394" i="1"/>
  <c r="K394" i="1"/>
  <c r="I394" i="1"/>
  <c r="G394" i="1"/>
  <c r="O83" i="1"/>
  <c r="O13" i="1" s="1"/>
  <c r="V83" i="1"/>
  <c r="T83" i="1"/>
  <c r="T13" i="1" s="1"/>
  <c r="R83" i="1"/>
  <c r="P83" i="1"/>
  <c r="N83" i="1"/>
  <c r="L83" i="1"/>
  <c r="L13" i="1" s="1"/>
  <c r="J83" i="1"/>
  <c r="H83" i="1"/>
  <c r="X45" i="1"/>
  <c r="X44" i="1" s="1"/>
  <c r="X43" i="1" s="1"/>
  <c r="V394" i="1"/>
  <c r="T394" i="1"/>
  <c r="R394" i="1"/>
  <c r="P394" i="1"/>
  <c r="N394" i="1"/>
  <c r="L394" i="1"/>
  <c r="J394" i="1"/>
  <c r="H394" i="1"/>
  <c r="U22" i="1"/>
  <c r="U21" i="1" s="1"/>
  <c r="Q22" i="1"/>
  <c r="Q21" i="1" s="1"/>
  <c r="M22" i="1"/>
  <c r="M21" i="1" s="1"/>
  <c r="G22" i="1"/>
  <c r="G21" i="1" s="1"/>
  <c r="X216" i="1"/>
  <c r="X215" i="1" s="1"/>
  <c r="X209" i="1" s="1"/>
  <c r="K185" i="1"/>
  <c r="V360" i="1"/>
  <c r="U360" i="1"/>
  <c r="T360" i="1"/>
  <c r="T259" i="1" s="1"/>
  <c r="S360" i="1"/>
  <c r="R360" i="1"/>
  <c r="Q360" i="1"/>
  <c r="P360" i="1"/>
  <c r="N360" i="1"/>
  <c r="T185" i="1"/>
  <c r="O185" i="1"/>
  <c r="L185" i="1"/>
  <c r="G280" i="1"/>
  <c r="X256" i="1"/>
  <c r="P280" i="1"/>
  <c r="O360" i="1"/>
  <c r="Q185" i="1"/>
  <c r="P185" i="1"/>
  <c r="I185" i="1"/>
  <c r="H185" i="1"/>
  <c r="G185" i="1"/>
  <c r="U185" i="1"/>
  <c r="M185" i="1"/>
  <c r="O259" i="1"/>
  <c r="I280" i="1"/>
  <c r="H280" i="1"/>
  <c r="F340" i="1"/>
  <c r="F339" i="1" s="1"/>
  <c r="F338" i="1" s="1"/>
  <c r="Y338" i="1" s="1"/>
  <c r="F452" i="1"/>
  <c r="G360" i="1"/>
  <c r="G259" i="1" s="1"/>
  <c r="S13" i="1"/>
  <c r="K13" i="1"/>
  <c r="H13" i="1"/>
  <c r="M360" i="1"/>
  <c r="L360" i="1"/>
  <c r="K360" i="1"/>
  <c r="K259" i="1" s="1"/>
  <c r="K485" i="1" s="1"/>
  <c r="J360" i="1"/>
  <c r="I360" i="1"/>
  <c r="H360" i="1"/>
  <c r="H259" i="1" s="1"/>
  <c r="H485" i="1" s="1"/>
  <c r="V185" i="1"/>
  <c r="R185" i="1"/>
  <c r="N185" i="1"/>
  <c r="J185" i="1"/>
  <c r="F417" i="1"/>
  <c r="F416" i="1" s="1"/>
  <c r="Y416" i="1" s="1"/>
  <c r="F429" i="1"/>
  <c r="F428" i="1" s="1"/>
  <c r="Y428" i="1" s="1"/>
  <c r="F189" i="1"/>
  <c r="F188" i="1" s="1"/>
  <c r="F324" i="1"/>
  <c r="F323" i="1" s="1"/>
  <c r="Y323" i="1" s="1"/>
  <c r="F262" i="1"/>
  <c r="F261" i="1" s="1"/>
  <c r="Y261" i="1" s="1"/>
  <c r="F231" i="1"/>
  <c r="F230" i="1" s="1"/>
  <c r="F229" i="1" s="1"/>
  <c r="F248" i="1"/>
  <c r="F242" i="1" s="1"/>
  <c r="F114" i="1"/>
  <c r="Y114" i="1" s="1"/>
  <c r="F133" i="1"/>
  <c r="X95" i="1"/>
  <c r="Y95" i="1" s="1"/>
  <c r="Y470" i="1"/>
  <c r="X459" i="1"/>
  <c r="X449" i="1"/>
  <c r="Y452" i="1"/>
  <c r="Y408" i="1"/>
  <c r="X389" i="1"/>
  <c r="X388" i="1" s="1"/>
  <c r="X383" i="1" s="1"/>
  <c r="X373" i="1"/>
  <c r="X372" i="1" s="1"/>
  <c r="X371" i="1" s="1"/>
  <c r="X363" i="1"/>
  <c r="X362" i="1" s="1"/>
  <c r="X361" i="1" s="1"/>
  <c r="Y357" i="1"/>
  <c r="Y355" i="1"/>
  <c r="X352" i="1"/>
  <c r="Y352" i="1" s="1"/>
  <c r="Y349" i="1"/>
  <c r="Y331" i="1"/>
  <c r="X327" i="1"/>
  <c r="X318" i="1"/>
  <c r="Y318" i="1" s="1"/>
  <c r="X310" i="1"/>
  <c r="Y310" i="1" s="1"/>
  <c r="X305" i="1"/>
  <c r="Y305" i="1" s="1"/>
  <c r="Y299" i="1"/>
  <c r="Y281" i="1"/>
  <c r="Y273" i="1"/>
  <c r="Y271" i="1"/>
  <c r="X266" i="1"/>
  <c r="X265" i="1" s="1"/>
  <c r="X260" i="1" s="1"/>
  <c r="Y248" i="1"/>
  <c r="X243" i="1"/>
  <c r="X242" i="1" s="1"/>
  <c r="X241" i="1" s="1"/>
  <c r="Y216" i="1"/>
  <c r="Y212" i="1"/>
  <c r="X193" i="1"/>
  <c r="X192" i="1" s="1"/>
  <c r="Y194" i="1"/>
  <c r="X161" i="1"/>
  <c r="X154" i="1"/>
  <c r="Y150" i="1"/>
  <c r="X147" i="1"/>
  <c r="Y147" i="1" s="1"/>
  <c r="X140" i="1"/>
  <c r="Y140" i="1" s="1"/>
  <c r="X133" i="1"/>
  <c r="Y130" i="1"/>
  <c r="X120" i="1"/>
  <c r="Y120" i="1" s="1"/>
  <c r="X109" i="1"/>
  <c r="Y109" i="1" s="1"/>
  <c r="X102" i="1"/>
  <c r="X86" i="1"/>
  <c r="Y86" i="1" s="1"/>
  <c r="X107" i="1"/>
  <c r="Y108" i="1"/>
  <c r="Y93" i="1"/>
  <c r="Y90" i="1"/>
  <c r="Y92" i="1"/>
  <c r="X75" i="1"/>
  <c r="X74" i="1" s="1"/>
  <c r="X73" i="1" s="1"/>
  <c r="X72" i="1" s="1"/>
  <c r="Y82" i="1"/>
  <c r="Y76" i="1"/>
  <c r="Y81" i="1"/>
  <c r="Y80" i="1"/>
  <c r="Y65" i="1"/>
  <c r="Y60" i="1"/>
  <c r="V13" i="1"/>
  <c r="U13" i="1"/>
  <c r="R13" i="1"/>
  <c r="Q13" i="1"/>
  <c r="N13" i="1"/>
  <c r="M13" i="1"/>
  <c r="J13" i="1"/>
  <c r="I13" i="1"/>
  <c r="G13" i="1"/>
  <c r="G485" i="1" s="1"/>
  <c r="V259" i="1"/>
  <c r="U259" i="1"/>
  <c r="S259" i="1"/>
  <c r="R259" i="1"/>
  <c r="R485" i="1" s="1"/>
  <c r="Q259" i="1"/>
  <c r="N259" i="1"/>
  <c r="L259" i="1"/>
  <c r="J259" i="1"/>
  <c r="I259" i="1"/>
  <c r="F181" i="1"/>
  <c r="Y339" i="1"/>
  <c r="Y335" i="1"/>
  <c r="F334" i="1"/>
  <c r="Y334" i="1" s="1"/>
  <c r="Y391" i="1"/>
  <c r="F390" i="1"/>
  <c r="Y440" i="1"/>
  <c r="F439" i="1"/>
  <c r="Y482" i="1"/>
  <c r="F481" i="1"/>
  <c r="Y188" i="1"/>
  <c r="F187" i="1"/>
  <c r="Y224" i="1"/>
  <c r="F223" i="1"/>
  <c r="Y277" i="1"/>
  <c r="F276" i="1"/>
  <c r="Y276" i="1" s="1"/>
  <c r="Y230" i="1"/>
  <c r="F371" i="1"/>
  <c r="F362" i="1"/>
  <c r="F64" i="1"/>
  <c r="F241" i="1"/>
  <c r="Y241" i="1" s="1"/>
  <c r="Y446" i="1"/>
  <c r="F445" i="1"/>
  <c r="Y424" i="1"/>
  <c r="F423" i="1"/>
  <c r="Y468" i="1"/>
  <c r="F467" i="1"/>
  <c r="Y58" i="1"/>
  <c r="F57" i="1"/>
  <c r="F205" i="1"/>
  <c r="Y267" i="1"/>
  <c r="Y395" i="1"/>
  <c r="Y385" i="1"/>
  <c r="F384" i="1"/>
  <c r="Y384" i="1" s="1"/>
  <c r="F46" i="1"/>
  <c r="F45" i="1" s="1"/>
  <c r="F44" i="1" s="1"/>
  <c r="F43" i="1" s="1"/>
  <c r="Y483" i="1"/>
  <c r="Y469" i="1"/>
  <c r="Y447" i="1"/>
  <c r="Y441" i="1"/>
  <c r="Y429" i="1"/>
  <c r="Y425" i="1"/>
  <c r="Y409" i="1"/>
  <c r="Y400" i="1"/>
  <c r="Y396" i="1"/>
  <c r="Y392" i="1"/>
  <c r="Y386" i="1"/>
  <c r="Y358" i="1"/>
  <c r="Y350" i="1"/>
  <c r="Y336" i="1"/>
  <c r="Y332" i="1"/>
  <c r="Y324" i="1"/>
  <c r="Y300" i="1"/>
  <c r="Y282" i="1"/>
  <c r="Y278" i="1"/>
  <c r="Y274" i="1"/>
  <c r="Y268" i="1"/>
  <c r="Y262" i="1"/>
  <c r="Y231" i="1"/>
  <c r="Y225" i="1"/>
  <c r="Y217" i="1"/>
  <c r="Y195" i="1"/>
  <c r="Y189" i="1"/>
  <c r="Y163" i="1"/>
  <c r="Y159" i="1"/>
  <c r="Y131" i="1"/>
  <c r="Y59" i="1"/>
  <c r="Y31" i="1"/>
  <c r="F175" i="1"/>
  <c r="F413" i="1"/>
  <c r="F435" i="1"/>
  <c r="F455" i="1"/>
  <c r="F451" i="1"/>
  <c r="F463" i="1"/>
  <c r="F475" i="1"/>
  <c r="F346" i="1"/>
  <c r="F75" i="1"/>
  <c r="F79" i="1"/>
  <c r="F169" i="1"/>
  <c r="F165" i="1"/>
  <c r="F155" i="1"/>
  <c r="F211" i="1"/>
  <c r="F197" i="1"/>
  <c r="F270" i="1"/>
  <c r="Y270" i="1" s="1"/>
  <c r="F237" i="1"/>
  <c r="F252" i="1"/>
  <c r="F251" i="1" s="1"/>
  <c r="F328" i="1"/>
  <c r="F117" i="1"/>
  <c r="F402" i="1"/>
  <c r="Y402" i="1" s="1"/>
  <c r="F302" i="1"/>
  <c r="Y302" i="1" s="1"/>
  <c r="F296" i="1"/>
  <c r="Y296" i="1" s="1"/>
  <c r="Y28" i="1"/>
  <c r="F23" i="1"/>
  <c r="F22" i="1" s="1"/>
  <c r="F21" i="1" s="1"/>
  <c r="Y35" i="1"/>
  <c r="Y34" i="1"/>
  <c r="Y24" i="1"/>
  <c r="X16" i="1"/>
  <c r="X15" i="1" s="1"/>
  <c r="Y17" i="1"/>
  <c r="Y18" i="1"/>
  <c r="V485" i="1" l="1"/>
  <c r="M259" i="1"/>
  <c r="M485" i="1" s="1"/>
  <c r="U485" i="1"/>
  <c r="P259" i="1"/>
  <c r="Y340" i="1"/>
  <c r="Y102" i="1"/>
  <c r="P13" i="1"/>
  <c r="P485" i="1" s="1"/>
  <c r="O485" i="1"/>
  <c r="Y46" i="1"/>
  <c r="Y417" i="1"/>
  <c r="Y371" i="1"/>
  <c r="Y133" i="1"/>
  <c r="J485" i="1"/>
  <c r="X185" i="1"/>
  <c r="F394" i="1"/>
  <c r="T485" i="1"/>
  <c r="Q485" i="1"/>
  <c r="S485" i="1"/>
  <c r="L485" i="1"/>
  <c r="N485" i="1"/>
  <c r="I485" i="1"/>
  <c r="Y23" i="1"/>
  <c r="X22" i="1"/>
  <c r="Y107" i="1"/>
  <c r="X286" i="1"/>
  <c r="X285" i="1" s="1"/>
  <c r="X280" i="1" s="1"/>
  <c r="X85" i="1"/>
  <c r="X84" i="1" s="1"/>
  <c r="X360" i="1"/>
  <c r="Y372" i="1"/>
  <c r="Y373" i="1"/>
  <c r="Y363" i="1"/>
  <c r="X345" i="1"/>
  <c r="X344" i="1" s="1"/>
  <c r="X343" i="1" s="1"/>
  <c r="Y243" i="1"/>
  <c r="Y242" i="1"/>
  <c r="X153" i="1"/>
  <c r="X83" i="1" s="1"/>
  <c r="Y103" i="1"/>
  <c r="Y328" i="1"/>
  <c r="F327" i="1"/>
  <c r="Y327" i="1" s="1"/>
  <c r="Y237" i="1"/>
  <c r="F236" i="1"/>
  <c r="Y197" i="1"/>
  <c r="F193" i="1"/>
  <c r="Y155" i="1"/>
  <c r="F154" i="1"/>
  <c r="Y154" i="1" s="1"/>
  <c r="Y169" i="1"/>
  <c r="F168" i="1"/>
  <c r="Y168" i="1" s="1"/>
  <c r="Y75" i="1"/>
  <c r="F74" i="1"/>
  <c r="Y475" i="1"/>
  <c r="F474" i="1"/>
  <c r="Y451" i="1"/>
  <c r="F450" i="1"/>
  <c r="Y435" i="1"/>
  <c r="F434" i="1"/>
  <c r="Y175" i="1"/>
  <c r="F174" i="1"/>
  <c r="Y64" i="1"/>
  <c r="F63" i="1"/>
  <c r="Y16" i="1"/>
  <c r="F85" i="1"/>
  <c r="Y211" i="1"/>
  <c r="F210" i="1"/>
  <c r="Y165" i="1"/>
  <c r="F161" i="1"/>
  <c r="Y79" i="1"/>
  <c r="F78" i="1"/>
  <c r="Y78" i="1" s="1"/>
  <c r="F345" i="1"/>
  <c r="Y463" i="1"/>
  <c r="F462" i="1"/>
  <c r="Y413" i="1"/>
  <c r="F412" i="1"/>
  <c r="Y412" i="1" s="1"/>
  <c r="F56" i="1"/>
  <c r="Y56" i="1" s="1"/>
  <c r="Y57" i="1"/>
  <c r="F466" i="1"/>
  <c r="Y466" i="1" s="1"/>
  <c r="Y467" i="1"/>
  <c r="F422" i="1"/>
  <c r="Y423" i="1"/>
  <c r="F444" i="1"/>
  <c r="Y444" i="1" s="1"/>
  <c r="Y445" i="1"/>
  <c r="Y362" i="1"/>
  <c r="F361" i="1"/>
  <c r="F228" i="1"/>
  <c r="Y229" i="1"/>
  <c r="Y223" i="1"/>
  <c r="F215" i="1"/>
  <c r="Y215" i="1" s="1"/>
  <c r="F186" i="1"/>
  <c r="Y186" i="1" s="1"/>
  <c r="Y187" i="1"/>
  <c r="F480" i="1"/>
  <c r="Y481" i="1"/>
  <c r="F438" i="1"/>
  <c r="Y438" i="1" s="1"/>
  <c r="Y439" i="1"/>
  <c r="Y390" i="1"/>
  <c r="F180" i="1"/>
  <c r="Y394" i="1"/>
  <c r="F266" i="1"/>
  <c r="F286" i="1"/>
  <c r="Y45" i="1"/>
  <c r="X14" i="1"/>
  <c r="Y15" i="1"/>
  <c r="X259" i="1" l="1"/>
  <c r="Y228" i="1"/>
  <c r="X21" i="1"/>
  <c r="Y21" i="1" s="1"/>
  <c r="Y22" i="1"/>
  <c r="X251" i="1"/>
  <c r="X227" i="1" s="1"/>
  <c r="Y253" i="1"/>
  <c r="Y286" i="1"/>
  <c r="F285" i="1"/>
  <c r="F179" i="1"/>
  <c r="Y480" i="1"/>
  <c r="F479" i="1"/>
  <c r="Y422" i="1"/>
  <c r="F421" i="1"/>
  <c r="F389" i="1"/>
  <c r="F265" i="1"/>
  <c r="Y266" i="1"/>
  <c r="Y361" i="1"/>
  <c r="F360" i="1"/>
  <c r="Y360" i="1" s="1"/>
  <c r="Y462" i="1"/>
  <c r="F461" i="1"/>
  <c r="Y345" i="1"/>
  <c r="F344" i="1"/>
  <c r="Y161" i="1"/>
  <c r="F153" i="1"/>
  <c r="Y153" i="1" s="1"/>
  <c r="Y210" i="1"/>
  <c r="F209" i="1"/>
  <c r="Y209" i="1" s="1"/>
  <c r="Y252" i="1"/>
  <c r="Y85" i="1"/>
  <c r="F84" i="1"/>
  <c r="Y63" i="1"/>
  <c r="F62" i="1"/>
  <c r="Y174" i="1"/>
  <c r="F173" i="1"/>
  <c r="Y434" i="1"/>
  <c r="F427" i="1"/>
  <c r="Y427" i="1" s="1"/>
  <c r="Y450" i="1"/>
  <c r="F449" i="1"/>
  <c r="Y449" i="1" s="1"/>
  <c r="Y474" i="1"/>
  <c r="F473" i="1"/>
  <c r="Y74" i="1"/>
  <c r="F73" i="1"/>
  <c r="Y193" i="1"/>
  <c r="F192" i="1"/>
  <c r="Y236" i="1"/>
  <c r="F235" i="1"/>
  <c r="Y44" i="1"/>
  <c r="Y14" i="1"/>
  <c r="X13" i="1" l="1"/>
  <c r="X485" i="1" s="1"/>
  <c r="Y235" i="1"/>
  <c r="F234" i="1"/>
  <c r="Y192" i="1"/>
  <c r="F185" i="1"/>
  <c r="Y185" i="1" s="1"/>
  <c r="Y73" i="1"/>
  <c r="F72" i="1"/>
  <c r="Y72" i="1" s="1"/>
  <c r="Y473" i="1"/>
  <c r="F472" i="1"/>
  <c r="Y472" i="1" s="1"/>
  <c r="Y173" i="1"/>
  <c r="F172" i="1"/>
  <c r="Y172" i="1" s="1"/>
  <c r="Y62" i="1"/>
  <c r="Y84" i="1"/>
  <c r="F83" i="1"/>
  <c r="Y83" i="1" s="1"/>
  <c r="Y251" i="1"/>
  <c r="F240" i="1"/>
  <c r="Y344" i="1"/>
  <c r="F343" i="1"/>
  <c r="Y343" i="1" s="1"/>
  <c r="Y461" i="1"/>
  <c r="F460" i="1"/>
  <c r="Y389" i="1"/>
  <c r="F388" i="1"/>
  <c r="Y265" i="1"/>
  <c r="F260" i="1"/>
  <c r="Y421" i="1"/>
  <c r="F420" i="1"/>
  <c r="Y420" i="1" s="1"/>
  <c r="F478" i="1"/>
  <c r="Y478" i="1" s="1"/>
  <c r="Y479" i="1"/>
  <c r="F178" i="1"/>
  <c r="Y285" i="1"/>
  <c r="F280" i="1"/>
  <c r="Y280" i="1" s="1"/>
  <c r="Y43" i="1"/>
  <c r="Y234" i="1" l="1"/>
  <c r="F227" i="1"/>
  <c r="Y227" i="1" s="1"/>
  <c r="Y260" i="1"/>
  <c r="F259" i="1"/>
  <c r="Y259" i="1" s="1"/>
  <c r="F383" i="1"/>
  <c r="Y383" i="1" s="1"/>
  <c r="Y388" i="1"/>
  <c r="Y460" i="1"/>
  <c r="F459" i="1"/>
  <c r="Y459" i="1" s="1"/>
  <c r="Y240" i="1"/>
  <c r="F13" i="1"/>
  <c r="Y42" i="1"/>
  <c r="F485" i="1" l="1"/>
  <c r="Y485" i="1" s="1"/>
  <c r="Y13" i="1"/>
  <c r="Y41" i="1"/>
  <c r="Y39" i="1" l="1"/>
  <c r="Y38" i="1"/>
</calcChain>
</file>

<file path=xl/sharedStrings.xml><?xml version="1.0" encoding="utf-8"?>
<sst xmlns="http://schemas.openxmlformats.org/spreadsheetml/2006/main" count="1922" uniqueCount="391">
  <si>
    <t>Наименование показателя</t>
  </si>
  <si>
    <t>Разд.</t>
  </si>
  <si>
    <t>Ц.ст.</t>
  </si>
  <si>
    <t>Расх.</t>
  </si>
  <si>
    <t>#Н/Д</t>
  </si>
  <si>
    <t>000</t>
  </si>
  <si>
    <t>0000000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</si>
  <si>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</si>
  <si>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</si>
  <si>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</si>
  <si>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</si>
  <si>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</si>
  <si>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</si>
  <si>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</si>
  <si>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</si>
  <si>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</si>
  <si>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</si>
  <si>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</si>
  <si>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</si>
  <si>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009</t>
  </si>
  <si>
    <t>0103</t>
  </si>
  <si>
    <t>0701</t>
  </si>
  <si>
    <t>0702</t>
  </si>
  <si>
    <t>0707</t>
  </si>
  <si>
    <t>1004</t>
  </si>
  <si>
    <t>Всего расходов:</t>
  </si>
  <si>
    <t>Годовой план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</si>
  <si>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</si>
  <si>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</si>
  <si>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</si>
  <si>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</si>
  <si>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</si>
  <si>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</si>
  <si>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</si>
  <si>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</si>
  <si>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</si>
  <si>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</si>
  <si>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</si>
  <si>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</si>
  <si>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</si>
  <si>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</si>
  <si>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</si>
  <si>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</si>
  <si>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Осуществление первичного воинского учета на территориях, где отсутствуют военные комиссариаты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</si>
  <si>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</si>
  <si>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</si>
  <si>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</si>
  <si>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</si>
  <si>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</si>
  <si>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0700000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</si>
  <si>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</si>
  <si>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</si>
  <si>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</si>
  <si>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</si>
  <si>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</si>
  <si>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</si>
  <si>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</si>
  <si>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</si>
  <si>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</si>
  <si>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</si>
  <si>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</si>
  <si>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</si>
  <si>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</si>
  <si>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</si>
  <si>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</si>
  <si>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</si>
  <si>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</si>
  <si>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</si>
  <si>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</si>
  <si>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</si>
  <si>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</si>
  <si>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</si>
  <si>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</si>
  <si>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</si>
  <si>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</si>
  <si>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</si>
  <si>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</si>
  <si>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</si>
  <si>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1204</t>
  </si>
  <si>
    <t>Другие вопросы в области средств массовой информации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</si>
  <si>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</si>
  <si>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</si>
  <si>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</si>
  <si>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</si>
  <si>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</si>
  <si>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</si>
  <si>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0203</t>
  </si>
  <si>
    <t>611</t>
  </si>
  <si>
    <t>Субсидии бюджетным учреждениям на иные цели</t>
  </si>
  <si>
    <t>612</t>
  </si>
  <si>
    <t>Другие вопросы в области физической культуры и спорта</t>
  </si>
  <si>
    <t>1105</t>
  </si>
  <si>
    <t xml:space="preserve">Михайловского муниципального </t>
  </si>
  <si>
    <t>121</t>
  </si>
  <si>
    <t>Фонд оплаты труда и страховые взносы</t>
  </si>
  <si>
    <t>Иные выплаты персоналу, за исключением фонда оплаты труда</t>
  </si>
  <si>
    <t>122</t>
  </si>
  <si>
    <t>120</t>
  </si>
  <si>
    <t>Расходы на выплаты персоналу органов местного самоуправления</t>
  </si>
  <si>
    <t>Иные закупки товаров, работ и услуг для муниципальных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</si>
  <si>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</si>
  <si>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</si>
  <si>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</si>
  <si>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</si>
  <si>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</si>
  <si>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</si>
  <si>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</si>
  <si>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</si>
  <si>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Уплата прочих налогов, сборов и иных платежей</t>
  </si>
  <si>
    <t>851</t>
  </si>
  <si>
    <t>852</t>
  </si>
  <si>
    <t>Социальные выплаты гражданам, кроме публичных нормативных социальных выплат</t>
  </si>
  <si>
    <t>Пособи и компенсации гражданам и иные социальные выплаты, кроме публичных нормативных обязательств</t>
  </si>
  <si>
    <t>320</t>
  </si>
  <si>
    <t>870</t>
  </si>
  <si>
    <t>Резервные средства</t>
  </si>
  <si>
    <t>Исполнение судебных актов</t>
  </si>
  <si>
    <t>Расходы на выплаты персоналу казенных учреждений</t>
  </si>
  <si>
    <t>110</t>
  </si>
  <si>
    <t>111</t>
  </si>
  <si>
    <t>112</t>
  </si>
  <si>
    <t>Субвенции</t>
  </si>
  <si>
    <t>530</t>
  </si>
  <si>
    <t>810</t>
  </si>
  <si>
    <t>МП"Развитие малоэтажного жилищного строительства на территории ММР на 2011-2015 годы"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</si>
  <si>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</si>
  <si>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</si>
  <si>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</si>
  <si>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</si>
  <si>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общего образования"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</si>
  <si>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</si>
  <si>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</si>
  <si>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</si>
  <si>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</si>
  <si>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Пособия и компенсации по публичным нормативным обязательствам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</si>
  <si>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</si>
  <si>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</si>
  <si>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</si>
  <si>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</si>
  <si>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</si>
  <si>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</si>
  <si>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</si>
  <si>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</si>
  <si>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9900000</t>
  </si>
  <si>
    <t>9990000</t>
  </si>
  <si>
    <t>Глава Михайловского муниципального района</t>
  </si>
  <si>
    <t>9990203</t>
  </si>
  <si>
    <t>Мероприятия непрограммных направлений деятельности органов муниципальной власти</t>
  </si>
  <si>
    <t>9990204</t>
  </si>
  <si>
    <t>Председатель Думы Михайловского муниципального района</t>
  </si>
  <si>
    <t>9990211</t>
  </si>
  <si>
    <t>9990212</t>
  </si>
  <si>
    <t>Резервные фонды администрации Михайловского муниципального района</t>
  </si>
  <si>
    <t>9990700</t>
  </si>
  <si>
    <t>Оценка недвижимости, признание прав и регулирование отношений по муниципальной собственности Михайловского муниципального района</t>
  </si>
  <si>
    <t>9990900</t>
  </si>
  <si>
    <t>Расходы, связанные с исполнением судебных решений</t>
  </si>
  <si>
    <t>9990920</t>
  </si>
  <si>
    <t>Обеспечение деятельности районных казенных муниципальных учреждений</t>
  </si>
  <si>
    <t>9990069</t>
  </si>
  <si>
    <t>9999301</t>
  </si>
  <si>
    <t>Обеспечение деятельности комиссий по делам несовершеннолетних и защите их прав</t>
  </si>
  <si>
    <t>9999310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</si>
  <si>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</si>
  <si>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</si>
  <si>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9999303</t>
  </si>
  <si>
    <t>Муниципальные программы муниципальных образований</t>
  </si>
  <si>
    <t>0700060</t>
  </si>
  <si>
    <t>Мероприятия администрации Михайловского муниципального района по профилактике правонарушений</t>
  </si>
  <si>
    <t xml:space="preserve">Мероприятия районных казенных муниципальных учреждений по профилактике правонарушений </t>
  </si>
  <si>
    <t>0700061</t>
  </si>
  <si>
    <t>1800000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</si>
  <si>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</si>
  <si>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1800060</t>
  </si>
  <si>
    <t>9995118</t>
  </si>
  <si>
    <t>НАЦИОНАЛЬНАЯ ОБОРОНА</t>
  </si>
  <si>
    <t>0200</t>
  </si>
  <si>
    <t>1100000</t>
  </si>
  <si>
    <t xml:space="preserve"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 </t>
  </si>
  <si>
    <t>1100060</t>
  </si>
  <si>
    <t>Мероприятия администрации Михайловского муниципального района по землеустройству и землепользованию</t>
  </si>
  <si>
    <t>9990340</t>
  </si>
  <si>
    <t>0800000</t>
  </si>
  <si>
    <t xml:space="preserve">Мероприятия администрации Михайловского муниципального района по содействию развитию малого и среднего предпринимательства на территории ММР </t>
  </si>
  <si>
    <t>0800060</t>
  </si>
  <si>
    <t>Субсидии из районного бюджета юридическим лицам и физическим лицам - производителям товаров, работ, услуг</t>
  </si>
  <si>
    <t>0800063</t>
  </si>
  <si>
    <t>1000000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</si>
  <si>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</si>
  <si>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1000060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</si>
  <si>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</si>
  <si>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</si>
  <si>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0300000</t>
  </si>
  <si>
    <t>0320000</t>
  </si>
  <si>
    <t>Обеспечение деятельности районных бюджетных муниципальных учреждений</t>
  </si>
  <si>
    <t>0320169</t>
  </si>
  <si>
    <t>0321169</t>
  </si>
  <si>
    <t>Противопожарная безопасность в дошкольных образовательных учреждениях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</si>
  <si>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</si>
  <si>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0329307</t>
  </si>
  <si>
    <t>0340000</t>
  </si>
  <si>
    <t>0346169</t>
  </si>
  <si>
    <t>Подпрограмма "Развитие системы общего образования"</t>
  </si>
  <si>
    <t>0310000</t>
  </si>
  <si>
    <t>0310069</t>
  </si>
  <si>
    <t>0310169</t>
  </si>
  <si>
    <t>Развитие МТБ бюджетных дошкольных образовательных муниципальных учреждений</t>
  </si>
  <si>
    <t>Организация питания учащихся муниципальных общеобразовательных учреждений</t>
  </si>
  <si>
    <t>0319305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</si>
  <si>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</si>
  <si>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0319306</t>
  </si>
  <si>
    <t>0200000</t>
  </si>
  <si>
    <t>0200169</t>
  </si>
  <si>
    <t>0400000</t>
  </si>
  <si>
    <t>Мероприятия администрации Михайловского муниципального района по развитию муниципальной службы ММР</t>
  </si>
  <si>
    <t>0400060</t>
  </si>
  <si>
    <t>Организация отдыха детей в каникулярное время в казенных общеобразовательных муниципальных учреждениях</t>
  </si>
  <si>
    <t>0312069</t>
  </si>
  <si>
    <t>Организация отдыха детей в каникулярное время в бюджетных общеобразовательных муниципальных учреждениях</t>
  </si>
  <si>
    <t>0312169</t>
  </si>
  <si>
    <t xml:space="preserve">Организация и обеспечение оздоровления и отдыха детей </t>
  </si>
  <si>
    <t>0319308</t>
  </si>
  <si>
    <t>Подпрограмма "Методическое обеспечение образовательных учреждений"</t>
  </si>
  <si>
    <t>0350000</t>
  </si>
  <si>
    <t>0350069</t>
  </si>
  <si>
    <t>МП "Программа развития культуры ММР"</t>
  </si>
  <si>
    <t>1600000</t>
  </si>
  <si>
    <t>Мероприятия администрации Михайловского муниципального района по развитию культуры ММР</t>
  </si>
  <si>
    <t>1610000</t>
  </si>
  <si>
    <t>1610060</t>
  </si>
  <si>
    <t>Подпрограмма "Сохранение и развитие учреждений культуры в ММР"</t>
  </si>
  <si>
    <t>1620000</t>
  </si>
  <si>
    <t>Обеспечение деятельности районных бюджетных муниципальных учреждений культуры</t>
  </si>
  <si>
    <t>1620169</t>
  </si>
  <si>
    <t>1628169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</si>
  <si>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</si>
  <si>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</si>
  <si>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1200000</t>
  </si>
  <si>
    <t>1200060</t>
  </si>
  <si>
    <t>Мероприятия администрации Михайловского муниципального района по молодежной политике</t>
  </si>
  <si>
    <t>1300000</t>
  </si>
  <si>
    <t>1300060</t>
  </si>
  <si>
    <t>Мероприятия администрации Михайловского муниципального района по поддержке юных талантов</t>
  </si>
  <si>
    <t>1400000</t>
  </si>
  <si>
    <t>1400060</t>
  </si>
  <si>
    <t>Доплаты к пенсиям муниципальных служащих Михайловского муниципального района</t>
  </si>
  <si>
    <t>9990491</t>
  </si>
  <si>
    <t>0100000</t>
  </si>
  <si>
    <t>0100064</t>
  </si>
  <si>
    <t>Субсидии из районного бюджета гражданам на приобретение жилья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</si>
  <si>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</si>
  <si>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9999309</t>
  </si>
  <si>
    <t>Другие вопросы в области социальной политики</t>
  </si>
  <si>
    <t>1006</t>
  </si>
  <si>
    <t>1106</t>
  </si>
  <si>
    <t>Мероприятия администрации Михайловского муниципального района по созданию доступной среды для инвалидов</t>
  </si>
  <si>
    <t>0500000</t>
  </si>
  <si>
    <t>0500060</t>
  </si>
  <si>
    <t>1500000</t>
  </si>
  <si>
    <t>1500060</t>
  </si>
  <si>
    <t>Мероприятия администрации Михайловского муниципального района по развитию физической культуры и спорта ММР</t>
  </si>
  <si>
    <t>1500062</t>
  </si>
  <si>
    <t>Межбюджетные трансферты из районного бюджета бюджетам поселений Михайловского муниципального района на развитие физической культуры и спорта ММР</t>
  </si>
  <si>
    <t>00000000</t>
  </si>
  <si>
    <t>Обеспечение деятельности районных бюджетных муниципальных учреждений средств массовой информации</t>
  </si>
  <si>
    <t>9990066</t>
  </si>
  <si>
    <t>Информационное освещение деятельности органов местного самоуправления Михайловского муниципального района в средствах массовой информации</t>
  </si>
  <si>
    <t>9990450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</si>
  <si>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</si>
  <si>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</si>
  <si>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9990065</t>
  </si>
  <si>
    <t>Подпрограмма "Развитие районной системы дополнительного образования"</t>
  </si>
  <si>
    <t>0330000</t>
  </si>
  <si>
    <t>Обеспечение деятельности районных бюджетных муниципальных  учреждений</t>
  </si>
  <si>
    <t>0330169</t>
  </si>
  <si>
    <t>9990650</t>
  </si>
  <si>
    <t>999065</t>
  </si>
  <si>
    <t>9999312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</si>
  <si>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</si>
  <si>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9995931</t>
  </si>
  <si>
    <t>9990930</t>
  </si>
  <si>
    <t>Расходы, связанные с созданием многофункционального центра по предоставлению государственных (муниципальных) услуг</t>
  </si>
  <si>
    <t>0600060</t>
  </si>
  <si>
    <t>0600061</t>
  </si>
  <si>
    <t>0600000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</si>
  <si>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</si>
  <si>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</si>
  <si>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</si>
  <si>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</si>
  <si>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</si>
  <si>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9995120</t>
  </si>
  <si>
    <t>Развитие МТБ бюджетных общеобразовательных муниципальных учреждений</t>
  </si>
  <si>
    <t>0311169</t>
  </si>
  <si>
    <t>0359308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</si>
  <si>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</si>
  <si>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</si>
  <si>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</si>
  <si>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</si>
  <si>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Капитальный ремонт и ремонт автомобильных дорог общего пользования населенных пунктов</t>
  </si>
  <si>
    <t>1109239</t>
  </si>
  <si>
    <t>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</si>
  <si>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1009238</t>
  </si>
  <si>
    <t>0809230</t>
  </si>
  <si>
    <t>Субсидии из краевого бюджета на поддержку развития малого и среднего предпринимательства</t>
  </si>
  <si>
    <t>Мероприятия по программно-техническому обслуживанию сети доступа к сети Интернет муниципальных общеобразовательных учреждений, включая оплату трафика</t>
  </si>
  <si>
    <t>0319222</t>
  </si>
  <si>
    <t>районного бюджета на 2015 год по разделам, подразделам, целевым статьям и видам расходов в соответствии с бюджетной классификацией РФ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</si>
  <si>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</si>
  <si>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</si>
  <si>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</si>
  <si>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9990200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</si>
  <si>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</si>
  <si>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</si>
  <si>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</si>
  <si>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9999304</t>
  </si>
  <si>
    <t>1900060</t>
  </si>
  <si>
    <t>1900000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</si>
  <si>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</si>
  <si>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Противопожарная безопасность в учреждениях дополнительного образования</t>
  </si>
  <si>
    <t>0347169</t>
  </si>
  <si>
    <t>Организация ритуальных услуг и содержание мест захоронения</t>
  </si>
  <si>
    <t>9990068</t>
  </si>
  <si>
    <t>0501</t>
  </si>
  <si>
    <t>9990070</t>
  </si>
  <si>
    <t>Содержание муниципального жилого фонда</t>
  </si>
  <si>
    <t>Жилищное хозяйство</t>
  </si>
  <si>
    <t>1100061</t>
  </si>
  <si>
    <t>1100062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</si>
  <si>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</si>
  <si>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</si>
  <si>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360</t>
  </si>
  <si>
    <t>831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</si>
  <si>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</si>
  <si>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</si>
  <si>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</si>
  <si>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</si>
  <si>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</si>
  <si>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МП"Развитие малоэтажного жилищного строительства на территории ММР"</t>
  </si>
  <si>
    <t>МП"Содействие развитию малого и среднего предпринимательства на территории ММР"</t>
  </si>
  <si>
    <t>МП"Программа комплексного развития системы коммунальной инфраструктуры ММР"</t>
  </si>
  <si>
    <t>МП "Развития образования ММР"</t>
  </si>
  <si>
    <t>Подпрограмма "Противопожарная безопасность образовательных учреждений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</si>
  <si>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</si>
  <si>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</si>
  <si>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</si>
  <si>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 "Молодежь ММР"</t>
  </si>
  <si>
    <t>МП"Юные таланты"</t>
  </si>
  <si>
    <t>МП"Обеспечение жилье молодых семей ММР"</t>
  </si>
  <si>
    <t>МДС"Доступная среда для инвалидов ММР"</t>
  </si>
  <si>
    <t>МП"Развитие физической культуры и спорта ММР "</t>
  </si>
  <si>
    <t>Иные выплаты населению</t>
  </si>
  <si>
    <t>1621169</t>
  </si>
  <si>
    <t>800</t>
  </si>
  <si>
    <t>880</t>
  </si>
  <si>
    <t>Иные бюджетные ассигнования</t>
  </si>
  <si>
    <t>Специальные расходы</t>
  </si>
  <si>
    <t>9905224</t>
  </si>
  <si>
    <t>9905254</t>
  </si>
  <si>
    <t>Мероприятия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</si>
  <si>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9999218</t>
  </si>
  <si>
    <t>Расходы на мероприятия по созданию многофункционального центра по предоставлению государственных (муниципальных) услуг</t>
  </si>
  <si>
    <t>9990071</t>
  </si>
  <si>
    <t>Обеспечение деятельности бюджетного учреждения по предоставлению государственных (муниципальных) услуг</t>
  </si>
  <si>
    <t>Коммунальное хозяйство</t>
  </si>
  <si>
    <t>0502</t>
  </si>
  <si>
    <t>Мероприятия районных казенных муниципальных учреждений  по содержанию жилищно-коммунального хозяйства</t>
  </si>
  <si>
    <t>1900061</t>
  </si>
  <si>
    <t xml:space="preserve">Противопожарная безопасность в бюджетных общеобразовательных муниципальных учреждениях </t>
  </si>
  <si>
    <t>0344169</t>
  </si>
  <si>
    <t>9995392</t>
  </si>
  <si>
    <t>Расходы на создание и развитие сети многофункциональных центров предоставления государственных и муниципальных услуг</t>
  </si>
  <si>
    <t>Комплектование книжных фондов муниципальных библиотек</t>
  </si>
  <si>
    <t>1625144</t>
  </si>
  <si>
    <t>Благоустройство пришкольных территорий</t>
  </si>
  <si>
    <t>0319242</t>
  </si>
  <si>
    <t>Субсидии из федерального бюджета на поддержку развития малого и среднего предпринимательства</t>
  </si>
  <si>
    <t>0805064</t>
  </si>
  <si>
    <t>Субсидии из федерального бюджета гражданам на приобретение жилья</t>
  </si>
  <si>
    <t>0105020</t>
  </si>
  <si>
    <t>Субсидии из краевого бюджета гражданам на приобретение жилья</t>
  </si>
  <si>
    <t>0109216</t>
  </si>
  <si>
    <t>9990067</t>
  </si>
  <si>
    <t>Выплата молодым специалистам муниципальных образовательных учреждений</t>
  </si>
  <si>
    <t>321</t>
  </si>
  <si>
    <t>Выплаты молодым специалистам муниципальных образовательных учреждений</t>
  </si>
  <si>
    <t>Исполнено</t>
  </si>
  <si>
    <t>% Исполнения</t>
  </si>
  <si>
    <t>Приложение 2 к решению Думы</t>
  </si>
  <si>
    <t>района № _____  от _________</t>
  </si>
  <si>
    <t>1625146</t>
  </si>
  <si>
    <t xml:space="preserve">Расходы на подключение общедоступных библиотек Российской Федерации к сети "Интернет"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</si>
</sst>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0.000"/>
    <numFmt numFmtId="166" formatCode="_-* #,##0.000_р_._-;\-* #,##0.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" fontId="6" fillId="5" borderId="2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" fontId="6" fillId="6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wrapText="1"/>
    </xf>
    <xf numFmtId="4" fontId="3" fillId="3" borderId="2" xfId="0" applyNumberFormat="1" applyFont="1" applyFill="1" applyBorder="1" applyAlignment="1">
      <alignment horizontal="center" vertical="center" shrinkToFit="1"/>
    </xf>
    <xf numFmtId="0" fontId="7" fillId="0" borderId="0" xfId="0" applyFont="1"/>
    <xf numFmtId="0" fontId="3" fillId="3" borderId="3" xfId="0" applyFont="1" applyFill="1" applyBorder="1" applyAlignment="1">
      <alignment vertical="top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4" xfId="0" applyNumberFormat="1" applyFont="1" applyFill="1" applyBorder="1" applyAlignment="1">
      <alignment horizontal="center" vertical="center" shrinkToFit="1"/>
    </xf>
    <xf numFmtId="4" fontId="9" fillId="4" borderId="4" xfId="0" applyNumberFormat="1" applyFont="1" applyFill="1" applyBorder="1" applyAlignment="1">
      <alignment horizontal="center" vertical="center" shrinkToFit="1"/>
    </xf>
    <xf numFmtId="4" fontId="3" fillId="3" borderId="4" xfId="0" applyNumberFormat="1" applyFont="1" applyFill="1" applyBorder="1" applyAlignment="1">
      <alignment horizontal="center" vertical="center" shrinkToFit="1"/>
    </xf>
    <xf numFmtId="4" fontId="3" fillId="7" borderId="5" xfId="0" applyNumberFormat="1" applyFont="1" applyFill="1" applyBorder="1" applyAlignment="1">
      <alignment horizontal="center" vertical="center" shrinkToFit="1"/>
    </xf>
    <xf numFmtId="4" fontId="3" fillId="7" borderId="6" xfId="0" applyNumberFormat="1" applyFont="1" applyFill="1" applyBorder="1" applyAlignment="1">
      <alignment horizontal="center" vertical="center" shrinkToFit="1"/>
    </xf>
    <xf numFmtId="4" fontId="3" fillId="6" borderId="6" xfId="0" applyNumberFormat="1" applyFont="1" applyFill="1" applyBorder="1" applyAlignment="1">
      <alignment horizontal="center" vertical="center" shrinkToFit="1"/>
    </xf>
    <xf numFmtId="4" fontId="9" fillId="4" borderId="6" xfId="0" applyNumberFormat="1" applyFont="1" applyFill="1" applyBorder="1" applyAlignment="1">
      <alignment horizontal="center" vertical="center" shrinkToFit="1"/>
    </xf>
    <xf numFmtId="4" fontId="3" fillId="3" borderId="6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9" fontId="3" fillId="6" borderId="6" xfId="0" applyNumberFormat="1" applyFont="1" applyFill="1" applyBorder="1" applyAlignment="1">
      <alignment horizontal="center" vertical="center" shrinkToFit="1"/>
    </xf>
    <xf numFmtId="49" fontId="9" fillId="4" borderId="6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" fontId="11" fillId="0" borderId="0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vertical="top" wrapText="1"/>
    </xf>
    <xf numFmtId="49" fontId="3" fillId="7" borderId="6" xfId="0" applyNumberFormat="1" applyFont="1" applyFill="1" applyBorder="1" applyAlignment="1">
      <alignment horizontal="center" vertical="center" shrinkToFit="1"/>
    </xf>
    <xf numFmtId="4" fontId="3" fillId="7" borderId="4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 wrapText="1"/>
    </xf>
    <xf numFmtId="0" fontId="3" fillId="7" borderId="1" xfId="0" applyNumberFormat="1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center" shrinkToFit="1"/>
    </xf>
    <xf numFmtId="4" fontId="9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top" wrapText="1"/>
    </xf>
    <xf numFmtId="49" fontId="3" fillId="4" borderId="6" xfId="0" applyNumberFormat="1" applyFont="1" applyFill="1" applyBorder="1" applyAlignment="1">
      <alignment horizontal="center" vertical="center" shrinkToFit="1"/>
    </xf>
    <xf numFmtId="4" fontId="3" fillId="4" borderId="4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9" fillId="6" borderId="1" xfId="0" applyNumberFormat="1" applyFont="1" applyFill="1" applyBorder="1" applyAlignment="1">
      <alignment horizontal="center" vertical="center" shrinkToFit="1"/>
    </xf>
    <xf numFmtId="4" fontId="9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164" fontId="6" fillId="6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shrinkToFit="1"/>
    </xf>
    <xf numFmtId="164" fontId="6" fillId="5" borderId="2" xfId="0" applyNumberFormat="1" applyFont="1" applyFill="1" applyBorder="1" applyAlignment="1">
      <alignment horizontal="center" vertical="center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3" fillId="3" borderId="1" xfId="0" applyNumberFormat="1" applyFont="1" applyFill="1" applyBorder="1" applyAlignment="1">
      <alignment horizontal="center" vertical="center" shrinkToFit="1"/>
    </xf>
    <xf numFmtId="164" fontId="3" fillId="5" borderId="1" xfId="0" applyNumberFormat="1" applyFont="1" applyFill="1" applyBorder="1" applyAlignment="1">
      <alignment horizontal="center" vertical="center" shrinkToFit="1"/>
    </xf>
    <xf numFmtId="0" fontId="12" fillId="7" borderId="0" xfId="0" applyFont="1" applyFill="1" applyAlignment="1">
      <alignment wrapText="1"/>
    </xf>
    <xf numFmtId="164" fontId="9" fillId="4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top" wrapText="1"/>
    </xf>
    <xf numFmtId="164" fontId="9" fillId="7" borderId="1" xfId="0" applyNumberFormat="1" applyFont="1" applyFill="1" applyBorder="1" applyAlignment="1">
      <alignment horizontal="center" vertical="center" shrinkToFit="1"/>
    </xf>
    <xf numFmtId="164" fontId="3" fillId="6" borderId="1" xfId="0" applyNumberFormat="1" applyFont="1" applyFill="1" applyBorder="1" applyAlignment="1">
      <alignment horizontal="center" vertical="center" shrinkToFit="1"/>
    </xf>
    <xf numFmtId="165" fontId="9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9" fillId="7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43" fontId="5" fillId="2" borderId="1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/>
    <xf numFmtId="4" fontId="6" fillId="0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164" fontId="3" fillId="8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0" fontId="2" fillId="8" borderId="0" xfId="0" applyFont="1" applyFill="1" applyAlignment="1"/>
    <xf numFmtId="4" fontId="6" fillId="8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4" fontId="3" fillId="9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2" fillId="9" borderId="0" xfId="0" applyFont="1" applyFill="1" applyAlignment="1"/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center" shrinkToFit="1"/>
    </xf>
    <xf numFmtId="164" fontId="3" fillId="10" borderId="1" xfId="0" applyNumberFormat="1" applyFont="1" applyFill="1" applyBorder="1" applyAlignment="1">
      <alignment horizontal="center" vertical="center" shrinkToFit="1"/>
    </xf>
    <xf numFmtId="4" fontId="3" fillId="10" borderId="1" xfId="0" applyNumberFormat="1" applyFont="1" applyFill="1" applyBorder="1" applyAlignment="1">
      <alignment horizontal="center" vertical="center" shrinkToFit="1"/>
    </xf>
    <xf numFmtId="0" fontId="2" fillId="10" borderId="0" xfId="0" applyFont="1" applyFill="1" applyAlignment="1"/>
    <xf numFmtId="0" fontId="3" fillId="11" borderId="1" xfId="0" applyFont="1" applyFill="1" applyBorder="1" applyAlignment="1">
      <alignment vertical="top" wrapText="1"/>
    </xf>
    <xf numFmtId="49" fontId="3" fillId="11" borderId="1" xfId="0" applyNumberFormat="1" applyFont="1" applyFill="1" applyBorder="1" applyAlignment="1">
      <alignment horizontal="center" vertical="center" shrinkToFit="1"/>
    </xf>
    <xf numFmtId="164" fontId="3" fillId="11" borderId="1" xfId="0" applyNumberFormat="1" applyFont="1" applyFill="1" applyBorder="1" applyAlignment="1">
      <alignment horizontal="center" vertical="center" shrinkToFit="1"/>
    </xf>
    <xf numFmtId="4" fontId="3" fillId="11" borderId="1" xfId="0" applyNumberFormat="1" applyFont="1" applyFill="1" applyBorder="1" applyAlignment="1">
      <alignment horizontal="center" vertical="center" shrinkToFit="1"/>
    </xf>
    <xf numFmtId="0" fontId="2" fillId="11" borderId="0" xfId="0" applyFont="1" applyFill="1" applyAlignment="1"/>
    <xf numFmtId="0" fontId="3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6" fillId="6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10" borderId="1" xfId="0" applyNumberFormat="1" applyFont="1" applyFill="1" applyBorder="1" applyAlignment="1">
      <alignment horizontal="center" vertical="center" shrinkToFit="1"/>
    </xf>
    <xf numFmtId="165" fontId="3" fillId="11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4" borderId="4" xfId="0" applyNumberFormat="1" applyFont="1" applyFill="1" applyBorder="1" applyAlignment="1">
      <alignment horizontal="center" vertical="center" shrinkToFit="1"/>
    </xf>
    <xf numFmtId="165" fontId="9" fillId="4" borderId="4" xfId="0" applyNumberFormat="1" applyFont="1" applyFill="1" applyBorder="1" applyAlignment="1">
      <alignment horizontal="center" vertical="center" shrinkToFit="1"/>
    </xf>
    <xf numFmtId="165" fontId="3" fillId="7" borderId="4" xfId="0" applyNumberFormat="1" applyFont="1" applyFill="1" applyBorder="1" applyAlignment="1">
      <alignment horizontal="center" vertical="center" shrinkToFit="1"/>
    </xf>
    <xf numFmtId="165" fontId="3" fillId="3" borderId="4" xfId="0" applyNumberFormat="1" applyFont="1" applyFill="1" applyBorder="1" applyAlignment="1">
      <alignment horizontal="center" vertical="center" shrinkToFit="1"/>
    </xf>
    <xf numFmtId="165" fontId="3" fillId="8" borderId="1" xfId="0" applyNumberFormat="1" applyFont="1" applyFill="1" applyBorder="1" applyAlignment="1">
      <alignment horizontal="center" vertical="center" shrinkToFit="1"/>
    </xf>
    <xf numFmtId="165" fontId="9" fillId="6" borderId="1" xfId="0" applyNumberFormat="1" applyFont="1" applyFill="1" applyBorder="1" applyAlignment="1">
      <alignment horizontal="center" vertical="center" shrinkToFit="1"/>
    </xf>
    <xf numFmtId="4" fontId="6" fillId="6" borderId="8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166" fontId="3" fillId="3" borderId="1" xfId="1" applyNumberFormat="1" applyFont="1" applyFill="1" applyBorder="1" applyAlignment="1">
      <alignment horizontal="center" vertical="center" shrinkToFit="1"/>
    </xf>
    <xf numFmtId="0" fontId="2" fillId="12" borderId="0" xfId="0" applyFont="1" applyFill="1" applyAlignment="1"/>
    <xf numFmtId="0" fontId="2" fillId="12" borderId="0" xfId="0" applyFont="1" applyFill="1" applyAlignment="1">
      <alignment shrinkToFit="1"/>
    </xf>
    <xf numFmtId="0" fontId="2" fillId="12" borderId="0" xfId="0" applyFont="1" applyFill="1"/>
    <xf numFmtId="0" fontId="10" fillId="1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/>
    <xf numFmtId="43" fontId="13" fillId="0" borderId="0" xfId="1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FF"/>
      <color rgb="FFCCFFCC"/>
      <color rgb="FF66FFFF"/>
      <color rgb="FF99FFCC"/>
      <color rgb="FF66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7"/>
  <sheetViews>
    <sheetView showGridLines="0" tabSelected="1" topLeftCell="A474" zoomScaleNormal="100" workbookViewId="0">
      <selection activeCell="X485" sqref="X485"/>
    </sheetView>
  </sheetViews>
  <sheetFormatPr defaultRowHeight="12.75" outlineLevelRow="6" x14ac:dyDescent="0.2"/>
  <cols>
    <col min="1" max="1" width="67.5703125" style="2" customWidth="1"/>
    <col min="2" max="2" width="8.85546875" style="2" customWidth="1"/>
    <col min="3" max="3" width="10.140625" style="2" customWidth="1"/>
    <col min="4" max="4" width="9" style="2" customWidth="1"/>
    <col min="5" max="5" width="0" style="2" hidden="1" customWidth="1"/>
    <col min="6" max="6" width="14.85546875" style="2" customWidth="1"/>
    <col min="7" max="22" width="0" style="2" hidden="1" customWidth="1"/>
    <col min="23" max="23" width="9.140625" style="2" hidden="1" customWidth="1"/>
    <col min="24" max="24" width="16.5703125" style="101" customWidth="1"/>
    <col min="25" max="25" width="12.42578125" style="2" customWidth="1"/>
    <col min="26" max="16384" width="9.140625" style="2"/>
  </cols>
  <sheetData>
    <row r="1" spans="1:25" ht="18.75" x14ac:dyDescent="0.3">
      <c r="B1" s="158" t="s">
        <v>387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8.75" x14ac:dyDescent="0.3">
      <c r="B2" s="159" t="s">
        <v>92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5" ht="18.75" x14ac:dyDescent="0.3">
      <c r="B3" s="158" t="s">
        <v>388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ht="18.75" customHeight="1" x14ac:dyDescent="0.3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02"/>
    </row>
    <row r="5" spans="1:25" ht="18.75" x14ac:dyDescent="0.3">
      <c r="B5" s="25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9" spans="1:25" ht="30.75" customHeight="1" x14ac:dyDescent="0.35">
      <c r="A9" s="161" t="s">
        <v>48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1:25" ht="57" customHeight="1" x14ac:dyDescent="0.2">
      <c r="A10" s="157" t="s">
        <v>306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</row>
    <row r="11" spans="1:25" ht="15.75" x14ac:dyDescent="0.25">
      <c r="A11" s="156" t="s">
        <v>67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</row>
    <row r="12" spans="1:25" ht="30" x14ac:dyDescent="0.2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26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26</v>
      </c>
      <c r="X12" s="100" t="s">
        <v>385</v>
      </c>
      <c r="Y12" s="99" t="s">
        <v>386</v>
      </c>
    </row>
    <row r="13" spans="1:25" ht="18.75" customHeight="1" outlineLevel="2" x14ac:dyDescent="0.2">
      <c r="A13" s="16" t="s">
        <v>63</v>
      </c>
      <c r="B13" s="17" t="s">
        <v>62</v>
      </c>
      <c r="C13" s="17" t="s">
        <v>6</v>
      </c>
      <c r="D13" s="17" t="s">
        <v>5</v>
      </c>
      <c r="E13" s="17"/>
      <c r="F13" s="82">
        <f>F14+F21+F43+F62+F78+F83+F56+F72</f>
        <v>77604.230989999996</v>
      </c>
      <c r="G13" s="18" t="e">
        <f>G14+G21+G43+#REF!+G62+#REF!+G78+G83+#REF!</f>
        <v>#REF!</v>
      </c>
      <c r="H13" s="18" t="e">
        <f>H14+H21+H43+#REF!+H62+#REF!+H78+H83+#REF!</f>
        <v>#REF!</v>
      </c>
      <c r="I13" s="18" t="e">
        <f>I14+I21+I43+#REF!+I62+#REF!+I78+I83+#REF!</f>
        <v>#REF!</v>
      </c>
      <c r="J13" s="18" t="e">
        <f>J14+J21+J43+#REF!+J62+#REF!+J78+J83+#REF!</f>
        <v>#REF!</v>
      </c>
      <c r="K13" s="18" t="e">
        <f>K14+K21+K43+#REF!+K62+#REF!+K78+K83+#REF!</f>
        <v>#REF!</v>
      </c>
      <c r="L13" s="18" t="e">
        <f>L14+L21+L43+#REF!+L62+#REF!+L78+L83+#REF!</f>
        <v>#REF!</v>
      </c>
      <c r="M13" s="18" t="e">
        <f>M14+M21+M43+#REF!+M62+#REF!+M78+M83+#REF!</f>
        <v>#REF!</v>
      </c>
      <c r="N13" s="18" t="e">
        <f>N14+N21+N43+#REF!+N62+#REF!+N78+N83+#REF!</f>
        <v>#REF!</v>
      </c>
      <c r="O13" s="18" t="e">
        <f>O14+O21+O43+#REF!+O62+#REF!+O78+O83+#REF!</f>
        <v>#REF!</v>
      </c>
      <c r="P13" s="18" t="e">
        <f>P14+P21+P43+#REF!+P62+#REF!+P78+P83+#REF!</f>
        <v>#REF!</v>
      </c>
      <c r="Q13" s="18" t="e">
        <f>Q14+Q21+Q43+#REF!+Q62+#REF!+Q78+Q83+#REF!</f>
        <v>#REF!</v>
      </c>
      <c r="R13" s="18" t="e">
        <f>R14+R21+R43+#REF!+R62+#REF!+R78+R83+#REF!</f>
        <v>#REF!</v>
      </c>
      <c r="S13" s="18" t="e">
        <f>S14+S21+S43+#REF!+S62+#REF!+S78+S83+#REF!</f>
        <v>#REF!</v>
      </c>
      <c r="T13" s="18" t="e">
        <f>T14+T21+T43+#REF!+T62+#REF!+T78+T83+#REF!</f>
        <v>#REF!</v>
      </c>
      <c r="U13" s="18" t="e">
        <f>U14+U21+U43+#REF!+U62+#REF!+U78+U83+#REF!</f>
        <v>#REF!</v>
      </c>
      <c r="V13" s="18" t="e">
        <f>V14+V21+V43+#REF!+V62+#REF!+V78+V83+#REF!</f>
        <v>#REF!</v>
      </c>
      <c r="X13" s="132">
        <f>X14+X21+X43+X62+X78+X83+X56+X72</f>
        <v>72707.955939999985</v>
      </c>
      <c r="Y13" s="18">
        <f>X13/F13*100</f>
        <v>93.690711205383963</v>
      </c>
    </row>
    <row r="14" spans="1:25" s="32" customFormat="1" ht="33" customHeight="1" outlineLevel="3" x14ac:dyDescent="0.2">
      <c r="A14" s="28" t="s">
        <v>27</v>
      </c>
      <c r="B14" s="30" t="s">
        <v>7</v>
      </c>
      <c r="C14" s="30" t="s">
        <v>6</v>
      </c>
      <c r="D14" s="30" t="s">
        <v>5</v>
      </c>
      <c r="E14" s="30"/>
      <c r="F14" s="31">
        <f>F15</f>
        <v>1845.22</v>
      </c>
      <c r="G14" s="31">
        <f t="shared" ref="G14:V14" si="0">G15</f>
        <v>1204.8</v>
      </c>
      <c r="H14" s="31">
        <f t="shared" si="0"/>
        <v>1204.8</v>
      </c>
      <c r="I14" s="31">
        <f t="shared" si="0"/>
        <v>1204.8</v>
      </c>
      <c r="J14" s="31">
        <f t="shared" si="0"/>
        <v>1204.8</v>
      </c>
      <c r="K14" s="31">
        <f t="shared" si="0"/>
        <v>1204.8</v>
      </c>
      <c r="L14" s="31">
        <f t="shared" si="0"/>
        <v>1204.8</v>
      </c>
      <c r="M14" s="31">
        <f t="shared" si="0"/>
        <v>1204.8</v>
      </c>
      <c r="N14" s="31">
        <f t="shared" si="0"/>
        <v>1204.8</v>
      </c>
      <c r="O14" s="31">
        <f t="shared" si="0"/>
        <v>1204.8</v>
      </c>
      <c r="P14" s="31">
        <f t="shared" si="0"/>
        <v>1204.8</v>
      </c>
      <c r="Q14" s="31">
        <f t="shared" si="0"/>
        <v>1204.8</v>
      </c>
      <c r="R14" s="31">
        <f t="shared" si="0"/>
        <v>1204.8</v>
      </c>
      <c r="S14" s="31">
        <f t="shared" si="0"/>
        <v>1204.8</v>
      </c>
      <c r="T14" s="31">
        <f t="shared" si="0"/>
        <v>1204.8</v>
      </c>
      <c r="U14" s="31">
        <f t="shared" si="0"/>
        <v>1204.8</v>
      </c>
      <c r="V14" s="31">
        <f t="shared" si="0"/>
        <v>1204.8</v>
      </c>
      <c r="X14" s="133">
        <f t="shared" ref="X14:X17" si="1">X15</f>
        <v>1829.65672</v>
      </c>
      <c r="Y14" s="18">
        <f t="shared" ref="Y14:Y77" si="2">X14/F14*100</f>
        <v>99.156562361127669</v>
      </c>
    </row>
    <row r="15" spans="1:25" ht="34.5" customHeight="1" outlineLevel="3" x14ac:dyDescent="0.2">
      <c r="A15" s="22" t="s">
        <v>142</v>
      </c>
      <c r="B15" s="12" t="s">
        <v>7</v>
      </c>
      <c r="C15" s="12" t="s">
        <v>143</v>
      </c>
      <c r="D15" s="12" t="s">
        <v>5</v>
      </c>
      <c r="E15" s="12"/>
      <c r="F15" s="13">
        <f>F16</f>
        <v>1845.22</v>
      </c>
      <c r="G15" s="13">
        <f t="shared" ref="G15:V15" si="3">G17</f>
        <v>1204.8</v>
      </c>
      <c r="H15" s="13">
        <f t="shared" si="3"/>
        <v>1204.8</v>
      </c>
      <c r="I15" s="13">
        <f t="shared" si="3"/>
        <v>1204.8</v>
      </c>
      <c r="J15" s="13">
        <f t="shared" si="3"/>
        <v>1204.8</v>
      </c>
      <c r="K15" s="13">
        <f t="shared" si="3"/>
        <v>1204.8</v>
      </c>
      <c r="L15" s="13">
        <f t="shared" si="3"/>
        <v>1204.8</v>
      </c>
      <c r="M15" s="13">
        <f t="shared" si="3"/>
        <v>1204.8</v>
      </c>
      <c r="N15" s="13">
        <f t="shared" si="3"/>
        <v>1204.8</v>
      </c>
      <c r="O15" s="13">
        <f t="shared" si="3"/>
        <v>1204.8</v>
      </c>
      <c r="P15" s="13">
        <f t="shared" si="3"/>
        <v>1204.8</v>
      </c>
      <c r="Q15" s="13">
        <f t="shared" si="3"/>
        <v>1204.8</v>
      </c>
      <c r="R15" s="13">
        <f t="shared" si="3"/>
        <v>1204.8</v>
      </c>
      <c r="S15" s="13">
        <f t="shared" si="3"/>
        <v>1204.8</v>
      </c>
      <c r="T15" s="13">
        <f t="shared" si="3"/>
        <v>1204.8</v>
      </c>
      <c r="U15" s="13">
        <f t="shared" si="3"/>
        <v>1204.8</v>
      </c>
      <c r="V15" s="13">
        <f t="shared" si="3"/>
        <v>1204.8</v>
      </c>
      <c r="X15" s="133">
        <f t="shared" si="1"/>
        <v>1829.65672</v>
      </c>
      <c r="Y15" s="18">
        <f t="shared" si="2"/>
        <v>99.156562361127669</v>
      </c>
    </row>
    <row r="16" spans="1:25" ht="35.25" customHeight="1" outlineLevel="3" x14ac:dyDescent="0.2">
      <c r="A16" s="22" t="s">
        <v>147</v>
      </c>
      <c r="B16" s="12" t="s">
        <v>7</v>
      </c>
      <c r="C16" s="12" t="s">
        <v>144</v>
      </c>
      <c r="D16" s="12" t="s">
        <v>5</v>
      </c>
      <c r="E16" s="12"/>
      <c r="F16" s="13">
        <f>F17</f>
        <v>1845.22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X16" s="133">
        <f t="shared" si="1"/>
        <v>1829.65672</v>
      </c>
      <c r="Y16" s="18">
        <f t="shared" si="2"/>
        <v>99.156562361127669</v>
      </c>
    </row>
    <row r="17" spans="1:26" ht="18.75" outlineLevel="4" x14ac:dyDescent="0.2">
      <c r="A17" s="51" t="s">
        <v>145</v>
      </c>
      <c r="B17" s="19" t="s">
        <v>7</v>
      </c>
      <c r="C17" s="19" t="s">
        <v>146</v>
      </c>
      <c r="D17" s="19" t="s">
        <v>5</v>
      </c>
      <c r="E17" s="19"/>
      <c r="F17" s="20">
        <f>F18</f>
        <v>1845.22</v>
      </c>
      <c r="G17" s="7">
        <f t="shared" ref="G17:V17" si="4">G19</f>
        <v>1204.8</v>
      </c>
      <c r="H17" s="7">
        <f t="shared" si="4"/>
        <v>1204.8</v>
      </c>
      <c r="I17" s="7">
        <f t="shared" si="4"/>
        <v>1204.8</v>
      </c>
      <c r="J17" s="7">
        <f t="shared" si="4"/>
        <v>1204.8</v>
      </c>
      <c r="K17" s="7">
        <f t="shared" si="4"/>
        <v>1204.8</v>
      </c>
      <c r="L17" s="7">
        <f t="shared" si="4"/>
        <v>1204.8</v>
      </c>
      <c r="M17" s="7">
        <f t="shared" si="4"/>
        <v>1204.8</v>
      </c>
      <c r="N17" s="7">
        <f t="shared" si="4"/>
        <v>1204.8</v>
      </c>
      <c r="O17" s="7">
        <f t="shared" si="4"/>
        <v>1204.8</v>
      </c>
      <c r="P17" s="7">
        <f t="shared" si="4"/>
        <v>1204.8</v>
      </c>
      <c r="Q17" s="7">
        <f t="shared" si="4"/>
        <v>1204.8</v>
      </c>
      <c r="R17" s="7">
        <f t="shared" si="4"/>
        <v>1204.8</v>
      </c>
      <c r="S17" s="7">
        <f t="shared" si="4"/>
        <v>1204.8</v>
      </c>
      <c r="T17" s="7">
        <f t="shared" si="4"/>
        <v>1204.8</v>
      </c>
      <c r="U17" s="7">
        <f t="shared" si="4"/>
        <v>1204.8</v>
      </c>
      <c r="V17" s="7">
        <f t="shared" si="4"/>
        <v>1204.8</v>
      </c>
      <c r="X17" s="94">
        <f t="shared" si="1"/>
        <v>1829.65672</v>
      </c>
      <c r="Y17" s="18">
        <f t="shared" si="2"/>
        <v>99.156562361127669</v>
      </c>
    </row>
    <row r="18" spans="1:26" ht="31.5" outlineLevel="4" x14ac:dyDescent="0.2">
      <c r="A18" s="5" t="s">
        <v>98</v>
      </c>
      <c r="B18" s="6" t="s">
        <v>7</v>
      </c>
      <c r="C18" s="6" t="s">
        <v>146</v>
      </c>
      <c r="D18" s="6" t="s">
        <v>97</v>
      </c>
      <c r="E18" s="6"/>
      <c r="F18" s="7">
        <f>F19+F20</f>
        <v>1845.22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X18" s="95">
        <f t="shared" ref="X18" si="5">X19+X20</f>
        <v>1829.65672</v>
      </c>
      <c r="Y18" s="18">
        <f t="shared" si="2"/>
        <v>99.156562361127669</v>
      </c>
    </row>
    <row r="19" spans="1:26" ht="17.25" customHeight="1" outlineLevel="5" x14ac:dyDescent="0.2">
      <c r="A19" s="48" t="s">
        <v>94</v>
      </c>
      <c r="B19" s="49" t="s">
        <v>7</v>
      </c>
      <c r="C19" s="49" t="s">
        <v>146</v>
      </c>
      <c r="D19" s="49" t="s">
        <v>93</v>
      </c>
      <c r="E19" s="49"/>
      <c r="F19" s="50">
        <v>1845.22</v>
      </c>
      <c r="G19" s="7">
        <v>1204.8</v>
      </c>
      <c r="H19" s="7">
        <v>1204.8</v>
      </c>
      <c r="I19" s="7">
        <v>1204.8</v>
      </c>
      <c r="J19" s="7">
        <v>1204.8</v>
      </c>
      <c r="K19" s="7">
        <v>1204.8</v>
      </c>
      <c r="L19" s="7">
        <v>1204.8</v>
      </c>
      <c r="M19" s="7">
        <v>1204.8</v>
      </c>
      <c r="N19" s="7">
        <v>1204.8</v>
      </c>
      <c r="O19" s="7">
        <v>1204.8</v>
      </c>
      <c r="P19" s="7">
        <v>1204.8</v>
      </c>
      <c r="Q19" s="7">
        <v>1204.8</v>
      </c>
      <c r="R19" s="7">
        <v>1204.8</v>
      </c>
      <c r="S19" s="7">
        <v>1204.8</v>
      </c>
      <c r="T19" s="7">
        <v>1204.8</v>
      </c>
      <c r="U19" s="7">
        <v>1204.8</v>
      </c>
      <c r="V19" s="7">
        <v>1204.8</v>
      </c>
      <c r="X19" s="134">
        <v>1829.65672</v>
      </c>
      <c r="Y19" s="18">
        <f t="shared" si="2"/>
        <v>99.156562361127669</v>
      </c>
    </row>
    <row r="20" spans="1:26" ht="34.5" customHeight="1" outlineLevel="5" x14ac:dyDescent="0.2">
      <c r="A20" s="48" t="s">
        <v>95</v>
      </c>
      <c r="B20" s="49" t="s">
        <v>7</v>
      </c>
      <c r="C20" s="49" t="s">
        <v>146</v>
      </c>
      <c r="D20" s="49" t="s">
        <v>96</v>
      </c>
      <c r="E20" s="49"/>
      <c r="F20" s="50"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X20" s="134">
        <v>0</v>
      </c>
      <c r="Y20" s="18">
        <v>0</v>
      </c>
    </row>
    <row r="21" spans="1:26" ht="47.25" customHeight="1" outlineLevel="6" x14ac:dyDescent="0.2">
      <c r="A21" s="8" t="s">
        <v>28</v>
      </c>
      <c r="B21" s="9" t="s">
        <v>20</v>
      </c>
      <c r="C21" s="9" t="s">
        <v>6</v>
      </c>
      <c r="D21" s="9" t="s">
        <v>5</v>
      </c>
      <c r="E21" s="9"/>
      <c r="F21" s="83">
        <f>F22</f>
        <v>3411.8698999999997</v>
      </c>
      <c r="G21" s="10">
        <f t="shared" ref="G21:V21" si="6">G22</f>
        <v>3842.2</v>
      </c>
      <c r="H21" s="10">
        <f t="shared" si="6"/>
        <v>3842.2</v>
      </c>
      <c r="I21" s="10">
        <f t="shared" si="6"/>
        <v>3842.2</v>
      </c>
      <c r="J21" s="10">
        <f t="shared" si="6"/>
        <v>3842.2</v>
      </c>
      <c r="K21" s="10">
        <f t="shared" si="6"/>
        <v>3842.2</v>
      </c>
      <c r="L21" s="10">
        <f t="shared" si="6"/>
        <v>3842.2</v>
      </c>
      <c r="M21" s="10">
        <f t="shared" si="6"/>
        <v>3842.2</v>
      </c>
      <c r="N21" s="10">
        <f t="shared" si="6"/>
        <v>3842.2</v>
      </c>
      <c r="O21" s="10">
        <f t="shared" si="6"/>
        <v>3842.2</v>
      </c>
      <c r="P21" s="10">
        <f t="shared" si="6"/>
        <v>3842.2</v>
      </c>
      <c r="Q21" s="10">
        <f t="shared" si="6"/>
        <v>3842.2</v>
      </c>
      <c r="R21" s="10">
        <f t="shared" si="6"/>
        <v>3842.2</v>
      </c>
      <c r="S21" s="10">
        <f t="shared" si="6"/>
        <v>3842.2</v>
      </c>
      <c r="T21" s="10">
        <f t="shared" si="6"/>
        <v>3842.2</v>
      </c>
      <c r="U21" s="10">
        <f t="shared" si="6"/>
        <v>3842.2</v>
      </c>
      <c r="V21" s="10">
        <f t="shared" si="6"/>
        <v>3842.2</v>
      </c>
      <c r="X21" s="133">
        <f t="shared" ref="X21:X22" si="7">X22</f>
        <v>3145.8639800000001</v>
      </c>
      <c r="Y21" s="18">
        <f t="shared" si="2"/>
        <v>92.203515145756299</v>
      </c>
    </row>
    <row r="22" spans="1:26" s="29" customFormat="1" ht="33" customHeight="1" outlineLevel="6" x14ac:dyDescent="0.2">
      <c r="A22" s="22" t="s">
        <v>142</v>
      </c>
      <c r="B22" s="12" t="s">
        <v>20</v>
      </c>
      <c r="C22" s="12" t="s">
        <v>143</v>
      </c>
      <c r="D22" s="12" t="s">
        <v>5</v>
      </c>
      <c r="E22" s="12"/>
      <c r="F22" s="89">
        <f>F23</f>
        <v>3411.8698999999997</v>
      </c>
      <c r="G22" s="13">
        <f t="shared" ref="G22:V22" si="8">G24+G34+G38</f>
        <v>3842.2</v>
      </c>
      <c r="H22" s="13">
        <f t="shared" si="8"/>
        <v>3842.2</v>
      </c>
      <c r="I22" s="13">
        <f t="shared" si="8"/>
        <v>3842.2</v>
      </c>
      <c r="J22" s="13">
        <f t="shared" si="8"/>
        <v>3842.2</v>
      </c>
      <c r="K22" s="13">
        <f t="shared" si="8"/>
        <v>3842.2</v>
      </c>
      <c r="L22" s="13">
        <f t="shared" si="8"/>
        <v>3842.2</v>
      </c>
      <c r="M22" s="13">
        <f t="shared" si="8"/>
        <v>3842.2</v>
      </c>
      <c r="N22" s="13">
        <f t="shared" si="8"/>
        <v>3842.2</v>
      </c>
      <c r="O22" s="13">
        <f t="shared" si="8"/>
        <v>3842.2</v>
      </c>
      <c r="P22" s="13">
        <f t="shared" si="8"/>
        <v>3842.2</v>
      </c>
      <c r="Q22" s="13">
        <f t="shared" si="8"/>
        <v>3842.2</v>
      </c>
      <c r="R22" s="13">
        <f t="shared" si="8"/>
        <v>3842.2</v>
      </c>
      <c r="S22" s="13">
        <f t="shared" si="8"/>
        <v>3842.2</v>
      </c>
      <c r="T22" s="13">
        <f t="shared" si="8"/>
        <v>3842.2</v>
      </c>
      <c r="U22" s="13">
        <f t="shared" si="8"/>
        <v>3842.2</v>
      </c>
      <c r="V22" s="13">
        <f t="shared" si="8"/>
        <v>3842.2</v>
      </c>
      <c r="X22" s="133">
        <f t="shared" si="7"/>
        <v>3145.8639800000001</v>
      </c>
      <c r="Y22" s="18">
        <f t="shared" si="2"/>
        <v>92.203515145756299</v>
      </c>
    </row>
    <row r="23" spans="1:26" s="29" customFormat="1" ht="36" customHeight="1" outlineLevel="6" x14ac:dyDescent="0.2">
      <c r="A23" s="22" t="s">
        <v>147</v>
      </c>
      <c r="B23" s="12" t="s">
        <v>20</v>
      </c>
      <c r="C23" s="12" t="s">
        <v>144</v>
      </c>
      <c r="D23" s="12" t="s">
        <v>5</v>
      </c>
      <c r="E23" s="12"/>
      <c r="F23" s="89">
        <f>F24+F34+F38+F41</f>
        <v>3411.8698999999997</v>
      </c>
      <c r="G23" s="89">
        <f t="shared" ref="G23:X23" si="9">G24+G34+G38+G41</f>
        <v>3842.2</v>
      </c>
      <c r="H23" s="89">
        <f t="shared" si="9"/>
        <v>3842.2</v>
      </c>
      <c r="I23" s="89">
        <f t="shared" si="9"/>
        <v>3842.2</v>
      </c>
      <c r="J23" s="89">
        <f t="shared" si="9"/>
        <v>3842.2</v>
      </c>
      <c r="K23" s="89">
        <f t="shared" si="9"/>
        <v>3842.2</v>
      </c>
      <c r="L23" s="89">
        <f t="shared" si="9"/>
        <v>3842.2</v>
      </c>
      <c r="M23" s="89">
        <f t="shared" si="9"/>
        <v>3842.2</v>
      </c>
      <c r="N23" s="89">
        <f t="shared" si="9"/>
        <v>3842.2</v>
      </c>
      <c r="O23" s="89">
        <f t="shared" si="9"/>
        <v>3842.2</v>
      </c>
      <c r="P23" s="89">
        <f t="shared" si="9"/>
        <v>3842.2</v>
      </c>
      <c r="Q23" s="89">
        <f t="shared" si="9"/>
        <v>3842.2</v>
      </c>
      <c r="R23" s="89">
        <f t="shared" si="9"/>
        <v>3842.2</v>
      </c>
      <c r="S23" s="89">
        <f t="shared" si="9"/>
        <v>3842.2</v>
      </c>
      <c r="T23" s="89">
        <f t="shared" si="9"/>
        <v>3842.2</v>
      </c>
      <c r="U23" s="89">
        <f t="shared" si="9"/>
        <v>3842.2</v>
      </c>
      <c r="V23" s="89">
        <f t="shared" si="9"/>
        <v>3842.2</v>
      </c>
      <c r="W23" s="89">
        <f t="shared" si="9"/>
        <v>0</v>
      </c>
      <c r="X23" s="93">
        <f t="shared" si="9"/>
        <v>3145.8639800000001</v>
      </c>
      <c r="Y23" s="18">
        <f t="shared" si="2"/>
        <v>92.203515145756299</v>
      </c>
    </row>
    <row r="24" spans="1:26" s="29" customFormat="1" ht="47.25" outlineLevel="6" x14ac:dyDescent="0.2">
      <c r="A24" s="52" t="s">
        <v>294</v>
      </c>
      <c r="B24" s="19" t="s">
        <v>20</v>
      </c>
      <c r="C24" s="19" t="s">
        <v>148</v>
      </c>
      <c r="D24" s="19" t="s">
        <v>5</v>
      </c>
      <c r="E24" s="19"/>
      <c r="F24" s="85">
        <f>F25+F28+F31</f>
        <v>1847.0142499999999</v>
      </c>
      <c r="G24" s="85">
        <f t="shared" ref="G24:X24" si="10">G25+G28+G31</f>
        <v>2414.5</v>
      </c>
      <c r="H24" s="85">
        <f t="shared" si="10"/>
        <v>2414.5</v>
      </c>
      <c r="I24" s="85">
        <f t="shared" si="10"/>
        <v>2414.5</v>
      </c>
      <c r="J24" s="85">
        <f t="shared" si="10"/>
        <v>2414.5</v>
      </c>
      <c r="K24" s="85">
        <f t="shared" si="10"/>
        <v>2414.5</v>
      </c>
      <c r="L24" s="85">
        <f t="shared" si="10"/>
        <v>2414.5</v>
      </c>
      <c r="M24" s="85">
        <f t="shared" si="10"/>
        <v>2414.5</v>
      </c>
      <c r="N24" s="85">
        <f t="shared" si="10"/>
        <v>2414.5</v>
      </c>
      <c r="O24" s="85">
        <f t="shared" si="10"/>
        <v>2414.5</v>
      </c>
      <c r="P24" s="85">
        <f t="shared" si="10"/>
        <v>2414.5</v>
      </c>
      <c r="Q24" s="85">
        <f t="shared" si="10"/>
        <v>2414.5</v>
      </c>
      <c r="R24" s="85">
        <f t="shared" si="10"/>
        <v>2414.5</v>
      </c>
      <c r="S24" s="85">
        <f t="shared" si="10"/>
        <v>2414.5</v>
      </c>
      <c r="T24" s="85">
        <f t="shared" si="10"/>
        <v>2414.5</v>
      </c>
      <c r="U24" s="85">
        <f t="shared" si="10"/>
        <v>2414.5</v>
      </c>
      <c r="V24" s="85">
        <f t="shared" si="10"/>
        <v>2414.5</v>
      </c>
      <c r="W24" s="85">
        <f t="shared" si="10"/>
        <v>0</v>
      </c>
      <c r="X24" s="94">
        <f t="shared" si="10"/>
        <v>1753.8751100000002</v>
      </c>
      <c r="Y24" s="18">
        <f t="shared" si="2"/>
        <v>94.957313404593407</v>
      </c>
    </row>
    <row r="25" spans="1:26" s="29" customFormat="1" ht="31.5" outlineLevel="6" x14ac:dyDescent="0.2">
      <c r="A25" s="5" t="s">
        <v>98</v>
      </c>
      <c r="B25" s="6" t="s">
        <v>20</v>
      </c>
      <c r="C25" s="6" t="s">
        <v>148</v>
      </c>
      <c r="D25" s="6" t="s">
        <v>97</v>
      </c>
      <c r="E25" s="6"/>
      <c r="F25" s="86">
        <f>F26+F27</f>
        <v>1821.29</v>
      </c>
      <c r="G25" s="86">
        <f t="shared" ref="G25:X25" si="11">G26+G27</f>
        <v>2414.5</v>
      </c>
      <c r="H25" s="86">
        <f t="shared" si="11"/>
        <v>2414.5</v>
      </c>
      <c r="I25" s="86">
        <f t="shared" si="11"/>
        <v>2414.5</v>
      </c>
      <c r="J25" s="86">
        <f t="shared" si="11"/>
        <v>2414.5</v>
      </c>
      <c r="K25" s="86">
        <f t="shared" si="11"/>
        <v>2414.5</v>
      </c>
      <c r="L25" s="86">
        <f t="shared" si="11"/>
        <v>2414.5</v>
      </c>
      <c r="M25" s="86">
        <f t="shared" si="11"/>
        <v>2414.5</v>
      </c>
      <c r="N25" s="86">
        <f t="shared" si="11"/>
        <v>2414.5</v>
      </c>
      <c r="O25" s="86">
        <f t="shared" si="11"/>
        <v>2414.5</v>
      </c>
      <c r="P25" s="86">
        <f t="shared" si="11"/>
        <v>2414.5</v>
      </c>
      <c r="Q25" s="86">
        <f t="shared" si="11"/>
        <v>2414.5</v>
      </c>
      <c r="R25" s="86">
        <f t="shared" si="11"/>
        <v>2414.5</v>
      </c>
      <c r="S25" s="86">
        <f t="shared" si="11"/>
        <v>2414.5</v>
      </c>
      <c r="T25" s="86">
        <f t="shared" si="11"/>
        <v>2414.5</v>
      </c>
      <c r="U25" s="86">
        <f t="shared" si="11"/>
        <v>2414.5</v>
      </c>
      <c r="V25" s="86">
        <f t="shared" si="11"/>
        <v>2414.5</v>
      </c>
      <c r="W25" s="86">
        <f t="shared" si="11"/>
        <v>0</v>
      </c>
      <c r="X25" s="95">
        <f t="shared" si="11"/>
        <v>1728.2270000000001</v>
      </c>
      <c r="Y25" s="18">
        <f t="shared" si="2"/>
        <v>94.89027008329262</v>
      </c>
    </row>
    <row r="26" spans="1:26" s="29" customFormat="1" ht="18.75" outlineLevel="6" x14ac:dyDescent="0.2">
      <c r="A26" s="48" t="s">
        <v>94</v>
      </c>
      <c r="B26" s="49" t="s">
        <v>20</v>
      </c>
      <c r="C26" s="49" t="s">
        <v>148</v>
      </c>
      <c r="D26" s="49" t="s">
        <v>93</v>
      </c>
      <c r="E26" s="49"/>
      <c r="F26" s="87">
        <v>1821.29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X26" s="135">
        <v>1728.2270000000001</v>
      </c>
      <c r="Y26" s="18">
        <f t="shared" si="2"/>
        <v>94.89027008329262</v>
      </c>
    </row>
    <row r="27" spans="1:26" s="29" customFormat="1" ht="31.5" outlineLevel="6" x14ac:dyDescent="0.2">
      <c r="A27" s="48" t="s">
        <v>95</v>
      </c>
      <c r="B27" s="49" t="s">
        <v>20</v>
      </c>
      <c r="C27" s="49" t="s">
        <v>148</v>
      </c>
      <c r="D27" s="49" t="s">
        <v>96</v>
      </c>
      <c r="E27" s="49"/>
      <c r="F27" s="87">
        <v>0</v>
      </c>
      <c r="G27" s="7">
        <v>2414.5</v>
      </c>
      <c r="H27" s="7">
        <v>2414.5</v>
      </c>
      <c r="I27" s="7">
        <v>2414.5</v>
      </c>
      <c r="J27" s="7">
        <v>2414.5</v>
      </c>
      <c r="K27" s="7">
        <v>2414.5</v>
      </c>
      <c r="L27" s="7">
        <v>2414.5</v>
      </c>
      <c r="M27" s="7">
        <v>2414.5</v>
      </c>
      <c r="N27" s="7">
        <v>2414.5</v>
      </c>
      <c r="O27" s="7">
        <v>2414.5</v>
      </c>
      <c r="P27" s="7">
        <v>2414.5</v>
      </c>
      <c r="Q27" s="7">
        <v>2414.5</v>
      </c>
      <c r="R27" s="7">
        <v>2414.5</v>
      </c>
      <c r="S27" s="7">
        <v>2414.5</v>
      </c>
      <c r="T27" s="7">
        <v>2414.5</v>
      </c>
      <c r="U27" s="7">
        <v>2414.5</v>
      </c>
      <c r="V27" s="7">
        <v>2414.5</v>
      </c>
      <c r="X27" s="135">
        <v>0</v>
      </c>
      <c r="Y27" s="18">
        <v>0</v>
      </c>
    </row>
    <row r="28" spans="1:26" s="29" customFormat="1" ht="20.25" customHeight="1" outlineLevel="6" x14ac:dyDescent="0.2">
      <c r="A28" s="5" t="s">
        <v>99</v>
      </c>
      <c r="B28" s="6" t="s">
        <v>20</v>
      </c>
      <c r="C28" s="6" t="s">
        <v>148</v>
      </c>
      <c r="D28" s="6" t="s">
        <v>100</v>
      </c>
      <c r="E28" s="6"/>
      <c r="F28" s="86">
        <f>F29+F30</f>
        <v>20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X28" s="95">
        <f t="shared" ref="X28" si="12">X29+X30</f>
        <v>20</v>
      </c>
      <c r="Y28" s="18">
        <f t="shared" si="2"/>
        <v>100</v>
      </c>
    </row>
    <row r="29" spans="1:26" s="29" customFormat="1" ht="31.5" outlineLevel="6" x14ac:dyDescent="0.2">
      <c r="A29" s="48" t="s">
        <v>101</v>
      </c>
      <c r="B29" s="49" t="s">
        <v>20</v>
      </c>
      <c r="C29" s="49" t="s">
        <v>148</v>
      </c>
      <c r="D29" s="49" t="s">
        <v>102</v>
      </c>
      <c r="E29" s="49"/>
      <c r="F29" s="87"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X29" s="135">
        <v>0</v>
      </c>
      <c r="Y29" s="18">
        <v>0</v>
      </c>
    </row>
    <row r="30" spans="1:26" s="29" customFormat="1" ht="31.5" outlineLevel="6" x14ac:dyDescent="0.2">
      <c r="A30" s="48" t="s">
        <v>103</v>
      </c>
      <c r="B30" s="49" t="s">
        <v>20</v>
      </c>
      <c r="C30" s="49" t="s">
        <v>148</v>
      </c>
      <c r="D30" s="49" t="s">
        <v>104</v>
      </c>
      <c r="E30" s="49"/>
      <c r="F30" s="87">
        <v>20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X30" s="135">
        <v>20</v>
      </c>
      <c r="Y30" s="18">
        <f t="shared" si="2"/>
        <v>100</v>
      </c>
      <c r="Z30" s="151"/>
    </row>
    <row r="31" spans="1:26" s="29" customFormat="1" ht="18.75" outlineLevel="6" x14ac:dyDescent="0.2">
      <c r="A31" s="5" t="s">
        <v>105</v>
      </c>
      <c r="B31" s="6" t="s">
        <v>20</v>
      </c>
      <c r="C31" s="6" t="s">
        <v>148</v>
      </c>
      <c r="D31" s="6" t="s">
        <v>106</v>
      </c>
      <c r="E31" s="6"/>
      <c r="F31" s="86">
        <f>F32+F33</f>
        <v>5.7242499999999996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X31" s="95">
        <f t="shared" ref="X31" si="13">X32+X33</f>
        <v>5.64811</v>
      </c>
      <c r="Y31" s="18">
        <f t="shared" si="2"/>
        <v>98.669869415207231</v>
      </c>
      <c r="Z31" s="151"/>
    </row>
    <row r="32" spans="1:26" s="29" customFormat="1" ht="21.75" customHeight="1" outlineLevel="6" x14ac:dyDescent="0.2">
      <c r="A32" s="48" t="s">
        <v>107</v>
      </c>
      <c r="B32" s="49" t="s">
        <v>20</v>
      </c>
      <c r="C32" s="49" t="s">
        <v>148</v>
      </c>
      <c r="D32" s="49" t="s">
        <v>109</v>
      </c>
      <c r="E32" s="49"/>
      <c r="F32" s="87">
        <v>1.05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X32" s="135">
        <v>0.97385999999999995</v>
      </c>
      <c r="Y32" s="18">
        <f t="shared" si="2"/>
        <v>92.748571428571424</v>
      </c>
      <c r="Z32" s="151"/>
    </row>
    <row r="33" spans="1:26" s="29" customFormat="1" ht="18.75" outlineLevel="6" x14ac:dyDescent="0.2">
      <c r="A33" s="48" t="s">
        <v>108</v>
      </c>
      <c r="B33" s="49" t="s">
        <v>20</v>
      </c>
      <c r="C33" s="49" t="s">
        <v>148</v>
      </c>
      <c r="D33" s="49" t="s">
        <v>110</v>
      </c>
      <c r="E33" s="49"/>
      <c r="F33" s="87">
        <v>4.6742499999999998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X33" s="135">
        <v>4.6742499999999998</v>
      </c>
      <c r="Y33" s="18">
        <f t="shared" si="2"/>
        <v>100</v>
      </c>
      <c r="Z33" s="151"/>
    </row>
    <row r="34" spans="1:26" ht="32.25" customHeight="1" outlineLevel="6" x14ac:dyDescent="0.2">
      <c r="A34" s="51" t="s">
        <v>149</v>
      </c>
      <c r="B34" s="19" t="s">
        <v>20</v>
      </c>
      <c r="C34" s="19" t="s">
        <v>150</v>
      </c>
      <c r="D34" s="19" t="s">
        <v>5</v>
      </c>
      <c r="E34" s="19"/>
      <c r="F34" s="85">
        <f>F35</f>
        <v>1388.44</v>
      </c>
      <c r="G34" s="7">
        <f t="shared" ref="G34:V34" si="14">G35</f>
        <v>1331.7</v>
      </c>
      <c r="H34" s="7">
        <f t="shared" si="14"/>
        <v>1331.7</v>
      </c>
      <c r="I34" s="7">
        <f t="shared" si="14"/>
        <v>1331.7</v>
      </c>
      <c r="J34" s="7">
        <f t="shared" si="14"/>
        <v>1331.7</v>
      </c>
      <c r="K34" s="7">
        <f t="shared" si="14"/>
        <v>1331.7</v>
      </c>
      <c r="L34" s="7">
        <f t="shared" si="14"/>
        <v>1331.7</v>
      </c>
      <c r="M34" s="7">
        <f t="shared" si="14"/>
        <v>1331.7</v>
      </c>
      <c r="N34" s="7">
        <f t="shared" si="14"/>
        <v>1331.7</v>
      </c>
      <c r="O34" s="7">
        <f t="shared" si="14"/>
        <v>1331.7</v>
      </c>
      <c r="P34" s="7">
        <f t="shared" si="14"/>
        <v>1331.7</v>
      </c>
      <c r="Q34" s="7">
        <f t="shared" si="14"/>
        <v>1331.7</v>
      </c>
      <c r="R34" s="7">
        <f t="shared" si="14"/>
        <v>1331.7</v>
      </c>
      <c r="S34" s="7">
        <f t="shared" si="14"/>
        <v>1331.7</v>
      </c>
      <c r="T34" s="7">
        <f t="shared" si="14"/>
        <v>1331.7</v>
      </c>
      <c r="U34" s="7">
        <f t="shared" si="14"/>
        <v>1331.7</v>
      </c>
      <c r="V34" s="7">
        <f t="shared" si="14"/>
        <v>1331.7</v>
      </c>
      <c r="X34" s="94">
        <f t="shared" ref="X34" si="15">X35</f>
        <v>1216.57322</v>
      </c>
      <c r="Y34" s="18">
        <f t="shared" si="2"/>
        <v>87.62159113825588</v>
      </c>
      <c r="Z34" s="152"/>
    </row>
    <row r="35" spans="1:26" s="27" customFormat="1" ht="31.5" outlineLevel="6" x14ac:dyDescent="0.2">
      <c r="A35" s="5" t="s">
        <v>98</v>
      </c>
      <c r="B35" s="6" t="s">
        <v>20</v>
      </c>
      <c r="C35" s="6" t="s">
        <v>150</v>
      </c>
      <c r="D35" s="6" t="s">
        <v>97</v>
      </c>
      <c r="E35" s="6"/>
      <c r="F35" s="86">
        <f>F36+F37</f>
        <v>1388.44</v>
      </c>
      <c r="G35" s="7">
        <v>1331.7</v>
      </c>
      <c r="H35" s="7">
        <v>1331.7</v>
      </c>
      <c r="I35" s="7">
        <v>1331.7</v>
      </c>
      <c r="J35" s="7">
        <v>1331.7</v>
      </c>
      <c r="K35" s="7">
        <v>1331.7</v>
      </c>
      <c r="L35" s="7">
        <v>1331.7</v>
      </c>
      <c r="M35" s="7">
        <v>1331.7</v>
      </c>
      <c r="N35" s="7">
        <v>1331.7</v>
      </c>
      <c r="O35" s="7">
        <v>1331.7</v>
      </c>
      <c r="P35" s="7">
        <v>1331.7</v>
      </c>
      <c r="Q35" s="7">
        <v>1331.7</v>
      </c>
      <c r="R35" s="7">
        <v>1331.7</v>
      </c>
      <c r="S35" s="7">
        <v>1331.7</v>
      </c>
      <c r="T35" s="7">
        <v>1331.7</v>
      </c>
      <c r="U35" s="7">
        <v>1331.7</v>
      </c>
      <c r="V35" s="7">
        <v>1331.7</v>
      </c>
      <c r="X35" s="95">
        <f t="shared" ref="X35" si="16">X36+X37</f>
        <v>1216.57322</v>
      </c>
      <c r="Y35" s="18">
        <f t="shared" si="2"/>
        <v>87.62159113825588</v>
      </c>
      <c r="Z35" s="150"/>
    </row>
    <row r="36" spans="1:26" s="27" customFormat="1" ht="18.75" outlineLevel="6" x14ac:dyDescent="0.2">
      <c r="A36" s="48" t="s">
        <v>94</v>
      </c>
      <c r="B36" s="49" t="s">
        <v>20</v>
      </c>
      <c r="C36" s="49" t="s">
        <v>150</v>
      </c>
      <c r="D36" s="49" t="s">
        <v>93</v>
      </c>
      <c r="E36" s="49"/>
      <c r="F36" s="87">
        <v>1388.44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X36" s="134">
        <v>1216.57322</v>
      </c>
      <c r="Y36" s="18">
        <f t="shared" si="2"/>
        <v>87.62159113825588</v>
      </c>
      <c r="Z36" s="150"/>
    </row>
    <row r="37" spans="1:26" s="27" customFormat="1" ht="31.5" outlineLevel="6" x14ac:dyDescent="0.2">
      <c r="A37" s="48" t="s">
        <v>95</v>
      </c>
      <c r="B37" s="49" t="s">
        <v>20</v>
      </c>
      <c r="C37" s="49" t="s">
        <v>150</v>
      </c>
      <c r="D37" s="49" t="s">
        <v>96</v>
      </c>
      <c r="E37" s="49"/>
      <c r="F37" s="87"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X37" s="134">
        <v>0</v>
      </c>
      <c r="Y37" s="18">
        <v>0</v>
      </c>
      <c r="Z37" s="150"/>
    </row>
    <row r="38" spans="1:26" s="27" customFormat="1" ht="31.5" customHeight="1" outlineLevel="6" x14ac:dyDescent="0.2">
      <c r="A38" s="51" t="s">
        <v>295</v>
      </c>
      <c r="B38" s="19" t="s">
        <v>20</v>
      </c>
      <c r="C38" s="19" t="s">
        <v>151</v>
      </c>
      <c r="D38" s="19" t="s">
        <v>5</v>
      </c>
      <c r="E38" s="19"/>
      <c r="F38" s="85">
        <f>F39</f>
        <v>171</v>
      </c>
      <c r="G38" s="7">
        <f t="shared" ref="G38:V38" si="17">G39</f>
        <v>96</v>
      </c>
      <c r="H38" s="7">
        <f t="shared" si="17"/>
        <v>96</v>
      </c>
      <c r="I38" s="7">
        <f t="shared" si="17"/>
        <v>96</v>
      </c>
      <c r="J38" s="7">
        <f t="shared" si="17"/>
        <v>96</v>
      </c>
      <c r="K38" s="7">
        <f t="shared" si="17"/>
        <v>96</v>
      </c>
      <c r="L38" s="7">
        <f t="shared" si="17"/>
        <v>96</v>
      </c>
      <c r="M38" s="7">
        <f t="shared" si="17"/>
        <v>96</v>
      </c>
      <c r="N38" s="7">
        <f t="shared" si="17"/>
        <v>96</v>
      </c>
      <c r="O38" s="7">
        <f t="shared" si="17"/>
        <v>96</v>
      </c>
      <c r="P38" s="7">
        <f t="shared" si="17"/>
        <v>96</v>
      </c>
      <c r="Q38" s="7">
        <f t="shared" si="17"/>
        <v>96</v>
      </c>
      <c r="R38" s="7">
        <f t="shared" si="17"/>
        <v>96</v>
      </c>
      <c r="S38" s="7">
        <f t="shared" si="17"/>
        <v>96</v>
      </c>
      <c r="T38" s="7">
        <f t="shared" si="17"/>
        <v>96</v>
      </c>
      <c r="U38" s="7">
        <f t="shared" si="17"/>
        <v>96</v>
      </c>
      <c r="V38" s="7">
        <f t="shared" si="17"/>
        <v>96</v>
      </c>
      <c r="X38" s="94">
        <f t="shared" ref="X38:X39" si="18">X39</f>
        <v>170</v>
      </c>
      <c r="Y38" s="18">
        <f t="shared" si="2"/>
        <v>99.415204678362571</v>
      </c>
      <c r="Z38" s="150"/>
    </row>
    <row r="39" spans="1:26" s="27" customFormat="1" ht="18.75" outlineLevel="6" x14ac:dyDescent="0.2">
      <c r="A39" s="5" t="s">
        <v>350</v>
      </c>
      <c r="B39" s="6" t="s">
        <v>20</v>
      </c>
      <c r="C39" s="6" t="s">
        <v>151</v>
      </c>
      <c r="D39" s="6" t="s">
        <v>330</v>
      </c>
      <c r="E39" s="6"/>
      <c r="F39" s="86">
        <f>F40</f>
        <v>171</v>
      </c>
      <c r="G39" s="7">
        <v>96</v>
      </c>
      <c r="H39" s="7">
        <v>96</v>
      </c>
      <c r="I39" s="7">
        <v>96</v>
      </c>
      <c r="J39" s="7">
        <v>96</v>
      </c>
      <c r="K39" s="7">
        <v>96</v>
      </c>
      <c r="L39" s="7">
        <v>96</v>
      </c>
      <c r="M39" s="7">
        <v>96</v>
      </c>
      <c r="N39" s="7">
        <v>96</v>
      </c>
      <c r="O39" s="7">
        <v>96</v>
      </c>
      <c r="P39" s="7">
        <v>96</v>
      </c>
      <c r="Q39" s="7">
        <v>96</v>
      </c>
      <c r="R39" s="7">
        <v>96</v>
      </c>
      <c r="S39" s="7">
        <v>96</v>
      </c>
      <c r="T39" s="7">
        <v>96</v>
      </c>
      <c r="U39" s="7">
        <v>96</v>
      </c>
      <c r="V39" s="7">
        <v>96</v>
      </c>
      <c r="X39" s="95">
        <f t="shared" si="18"/>
        <v>170</v>
      </c>
      <c r="Y39" s="18">
        <f t="shared" si="2"/>
        <v>99.415204678362571</v>
      </c>
      <c r="Z39" s="150"/>
    </row>
    <row r="40" spans="1:26" s="27" customFormat="1" ht="31.5" outlineLevel="6" x14ac:dyDescent="0.2">
      <c r="A40" s="48" t="s">
        <v>112</v>
      </c>
      <c r="B40" s="49" t="s">
        <v>20</v>
      </c>
      <c r="C40" s="49" t="s">
        <v>151</v>
      </c>
      <c r="D40" s="49" t="s">
        <v>330</v>
      </c>
      <c r="E40" s="49"/>
      <c r="F40" s="87">
        <v>171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X40" s="134">
        <v>170</v>
      </c>
      <c r="Y40" s="18">
        <f t="shared" si="2"/>
        <v>99.415204678362571</v>
      </c>
      <c r="Z40" s="150"/>
    </row>
    <row r="41" spans="1:26" s="27" customFormat="1" ht="18.75" outlineLevel="6" x14ac:dyDescent="0.2">
      <c r="A41" s="51" t="s">
        <v>156</v>
      </c>
      <c r="B41" s="19" t="s">
        <v>20</v>
      </c>
      <c r="C41" s="19" t="s">
        <v>157</v>
      </c>
      <c r="D41" s="19" t="s">
        <v>5</v>
      </c>
      <c r="E41" s="19"/>
      <c r="F41" s="85">
        <f>F42</f>
        <v>5.4156500000000003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X41" s="94">
        <f t="shared" ref="X41" si="19">X42</f>
        <v>5.4156500000000003</v>
      </c>
      <c r="Y41" s="18">
        <f t="shared" si="2"/>
        <v>100</v>
      </c>
      <c r="Z41" s="150"/>
    </row>
    <row r="42" spans="1:26" s="27" customFormat="1" ht="18.75" outlineLevel="6" x14ac:dyDescent="0.2">
      <c r="A42" s="5" t="s">
        <v>116</v>
      </c>
      <c r="B42" s="6" t="s">
        <v>20</v>
      </c>
      <c r="C42" s="6" t="s">
        <v>157</v>
      </c>
      <c r="D42" s="6" t="s">
        <v>331</v>
      </c>
      <c r="E42" s="6"/>
      <c r="F42" s="86">
        <v>5.4156500000000003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X42" s="95">
        <v>5.4156500000000003</v>
      </c>
      <c r="Y42" s="18">
        <f t="shared" si="2"/>
        <v>100</v>
      </c>
      <c r="Z42" s="150"/>
    </row>
    <row r="43" spans="1:26" s="27" customFormat="1" ht="49.5" customHeight="1" outlineLevel="3" x14ac:dyDescent="0.2">
      <c r="A43" s="8" t="s">
        <v>29</v>
      </c>
      <c r="B43" s="9" t="s">
        <v>8</v>
      </c>
      <c r="C43" s="9" t="s">
        <v>6</v>
      </c>
      <c r="D43" s="9" t="s">
        <v>5</v>
      </c>
      <c r="E43" s="9"/>
      <c r="F43" s="10">
        <f>F44</f>
        <v>7655.6470000000008</v>
      </c>
      <c r="G43" s="10">
        <f t="shared" ref="G43:V43" si="20">G44</f>
        <v>8918.7000000000007</v>
      </c>
      <c r="H43" s="10">
        <f t="shared" si="20"/>
        <v>8918.7000000000007</v>
      </c>
      <c r="I43" s="10">
        <f t="shared" si="20"/>
        <v>8918.7000000000007</v>
      </c>
      <c r="J43" s="10">
        <f t="shared" si="20"/>
        <v>8918.7000000000007</v>
      </c>
      <c r="K43" s="10">
        <f t="shared" si="20"/>
        <v>8918.7000000000007</v>
      </c>
      <c r="L43" s="10">
        <f t="shared" si="20"/>
        <v>8918.7000000000007</v>
      </c>
      <c r="M43" s="10">
        <f t="shared" si="20"/>
        <v>8918.7000000000007</v>
      </c>
      <c r="N43" s="10">
        <f t="shared" si="20"/>
        <v>8918.7000000000007</v>
      </c>
      <c r="O43" s="10">
        <f t="shared" si="20"/>
        <v>8918.7000000000007</v>
      </c>
      <c r="P43" s="10">
        <f t="shared" si="20"/>
        <v>8918.7000000000007</v>
      </c>
      <c r="Q43" s="10">
        <f t="shared" si="20"/>
        <v>8918.7000000000007</v>
      </c>
      <c r="R43" s="10">
        <f t="shared" si="20"/>
        <v>8918.7000000000007</v>
      </c>
      <c r="S43" s="10">
        <f t="shared" si="20"/>
        <v>8918.7000000000007</v>
      </c>
      <c r="T43" s="10">
        <f t="shared" si="20"/>
        <v>8918.7000000000007</v>
      </c>
      <c r="U43" s="10">
        <f t="shared" si="20"/>
        <v>8918.7000000000007</v>
      </c>
      <c r="V43" s="10">
        <f t="shared" si="20"/>
        <v>8918.7000000000007</v>
      </c>
      <c r="X43" s="98">
        <f t="shared" ref="X43:X45" si="21">X44</f>
        <v>7282.6466400000008</v>
      </c>
      <c r="Y43" s="18">
        <f t="shared" si="2"/>
        <v>95.127774830788297</v>
      </c>
      <c r="Z43" s="150"/>
    </row>
    <row r="44" spans="1:26" s="27" customFormat="1" ht="33.75" customHeight="1" outlineLevel="3" x14ac:dyDescent="0.2">
      <c r="A44" s="22" t="s">
        <v>142</v>
      </c>
      <c r="B44" s="12" t="s">
        <v>8</v>
      </c>
      <c r="C44" s="12" t="s">
        <v>143</v>
      </c>
      <c r="D44" s="12" t="s">
        <v>5</v>
      </c>
      <c r="E44" s="12"/>
      <c r="F44" s="13">
        <f>F45</f>
        <v>7655.6470000000008</v>
      </c>
      <c r="G44" s="13">
        <f t="shared" ref="G44:V44" si="22">G46</f>
        <v>8918.7000000000007</v>
      </c>
      <c r="H44" s="13">
        <f t="shared" si="22"/>
        <v>8918.7000000000007</v>
      </c>
      <c r="I44" s="13">
        <f t="shared" si="22"/>
        <v>8918.7000000000007</v>
      </c>
      <c r="J44" s="13">
        <f t="shared" si="22"/>
        <v>8918.7000000000007</v>
      </c>
      <c r="K44" s="13">
        <f t="shared" si="22"/>
        <v>8918.7000000000007</v>
      </c>
      <c r="L44" s="13">
        <f t="shared" si="22"/>
        <v>8918.7000000000007</v>
      </c>
      <c r="M44" s="13">
        <f t="shared" si="22"/>
        <v>8918.7000000000007</v>
      </c>
      <c r="N44" s="13">
        <f t="shared" si="22"/>
        <v>8918.7000000000007</v>
      </c>
      <c r="O44" s="13">
        <f t="shared" si="22"/>
        <v>8918.7000000000007</v>
      </c>
      <c r="P44" s="13">
        <f t="shared" si="22"/>
        <v>8918.7000000000007</v>
      </c>
      <c r="Q44" s="13">
        <f t="shared" si="22"/>
        <v>8918.7000000000007</v>
      </c>
      <c r="R44" s="13">
        <f t="shared" si="22"/>
        <v>8918.7000000000007</v>
      </c>
      <c r="S44" s="13">
        <f t="shared" si="22"/>
        <v>8918.7000000000007</v>
      </c>
      <c r="T44" s="13">
        <f t="shared" si="22"/>
        <v>8918.7000000000007</v>
      </c>
      <c r="U44" s="13">
        <f t="shared" si="22"/>
        <v>8918.7000000000007</v>
      </c>
      <c r="V44" s="13">
        <f t="shared" si="22"/>
        <v>8918.7000000000007</v>
      </c>
      <c r="X44" s="93">
        <f t="shared" si="21"/>
        <v>7282.6466400000008</v>
      </c>
      <c r="Y44" s="18">
        <f t="shared" si="2"/>
        <v>95.127774830788297</v>
      </c>
    </row>
    <row r="45" spans="1:26" s="27" customFormat="1" ht="37.5" customHeight="1" outlineLevel="3" x14ac:dyDescent="0.2">
      <c r="A45" s="22" t="s">
        <v>147</v>
      </c>
      <c r="B45" s="12" t="s">
        <v>8</v>
      </c>
      <c r="C45" s="12" t="s">
        <v>144</v>
      </c>
      <c r="D45" s="12" t="s">
        <v>5</v>
      </c>
      <c r="E45" s="12"/>
      <c r="F45" s="13">
        <f>F46</f>
        <v>7655.6470000000008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X45" s="93">
        <f t="shared" si="21"/>
        <v>7282.6466400000008</v>
      </c>
      <c r="Y45" s="18">
        <f t="shared" si="2"/>
        <v>95.127774830788297</v>
      </c>
    </row>
    <row r="46" spans="1:26" s="27" customFormat="1" ht="47.25" outlineLevel="4" x14ac:dyDescent="0.2">
      <c r="A46" s="52" t="s">
        <v>294</v>
      </c>
      <c r="B46" s="19" t="s">
        <v>8</v>
      </c>
      <c r="C46" s="19" t="s">
        <v>148</v>
      </c>
      <c r="D46" s="19" t="s">
        <v>5</v>
      </c>
      <c r="E46" s="19"/>
      <c r="F46" s="20">
        <f>F47+F50+F53</f>
        <v>7655.6470000000008</v>
      </c>
      <c r="G46" s="20">
        <f t="shared" ref="G46:X46" si="23">G47+G50+G53</f>
        <v>8918.7000000000007</v>
      </c>
      <c r="H46" s="20">
        <f t="shared" si="23"/>
        <v>8918.7000000000007</v>
      </c>
      <c r="I46" s="20">
        <f t="shared" si="23"/>
        <v>8918.7000000000007</v>
      </c>
      <c r="J46" s="20">
        <f t="shared" si="23"/>
        <v>8918.7000000000007</v>
      </c>
      <c r="K46" s="20">
        <f t="shared" si="23"/>
        <v>8918.7000000000007</v>
      </c>
      <c r="L46" s="20">
        <f t="shared" si="23"/>
        <v>8918.7000000000007</v>
      </c>
      <c r="M46" s="20">
        <f t="shared" si="23"/>
        <v>8918.7000000000007</v>
      </c>
      <c r="N46" s="20">
        <f t="shared" si="23"/>
        <v>8918.7000000000007</v>
      </c>
      <c r="O46" s="20">
        <f t="shared" si="23"/>
        <v>8918.7000000000007</v>
      </c>
      <c r="P46" s="20">
        <f t="shared" si="23"/>
        <v>8918.7000000000007</v>
      </c>
      <c r="Q46" s="20">
        <f t="shared" si="23"/>
        <v>8918.7000000000007</v>
      </c>
      <c r="R46" s="20">
        <f t="shared" si="23"/>
        <v>8918.7000000000007</v>
      </c>
      <c r="S46" s="20">
        <f t="shared" si="23"/>
        <v>8918.7000000000007</v>
      </c>
      <c r="T46" s="20">
        <f t="shared" si="23"/>
        <v>8918.7000000000007</v>
      </c>
      <c r="U46" s="20">
        <f t="shared" si="23"/>
        <v>8918.7000000000007</v>
      </c>
      <c r="V46" s="20">
        <f t="shared" si="23"/>
        <v>8918.7000000000007</v>
      </c>
      <c r="W46" s="20">
        <f t="shared" si="23"/>
        <v>0</v>
      </c>
      <c r="X46" s="94">
        <f t="shared" si="23"/>
        <v>7282.6466400000008</v>
      </c>
      <c r="Y46" s="18">
        <f t="shared" si="2"/>
        <v>95.127774830788297</v>
      </c>
    </row>
    <row r="47" spans="1:26" s="27" customFormat="1" ht="31.5" outlineLevel="5" x14ac:dyDescent="0.2">
      <c r="A47" s="5" t="s">
        <v>98</v>
      </c>
      <c r="B47" s="6" t="s">
        <v>8</v>
      </c>
      <c r="C47" s="6" t="s">
        <v>148</v>
      </c>
      <c r="D47" s="6" t="s">
        <v>97</v>
      </c>
      <c r="E47" s="6"/>
      <c r="F47" s="7">
        <f>F48+F49</f>
        <v>7447.8280000000004</v>
      </c>
      <c r="G47" s="7">
        <v>8918.7000000000007</v>
      </c>
      <c r="H47" s="7">
        <v>8918.7000000000007</v>
      </c>
      <c r="I47" s="7">
        <v>8918.7000000000007</v>
      </c>
      <c r="J47" s="7">
        <v>8918.7000000000007</v>
      </c>
      <c r="K47" s="7">
        <v>8918.7000000000007</v>
      </c>
      <c r="L47" s="7">
        <v>8918.7000000000007</v>
      </c>
      <c r="M47" s="7">
        <v>8918.7000000000007</v>
      </c>
      <c r="N47" s="7">
        <v>8918.7000000000007</v>
      </c>
      <c r="O47" s="7">
        <v>8918.7000000000007</v>
      </c>
      <c r="P47" s="7">
        <v>8918.7000000000007</v>
      </c>
      <c r="Q47" s="7">
        <v>8918.7000000000007</v>
      </c>
      <c r="R47" s="7">
        <v>8918.7000000000007</v>
      </c>
      <c r="S47" s="7">
        <v>8918.7000000000007</v>
      </c>
      <c r="T47" s="7">
        <v>8918.7000000000007</v>
      </c>
      <c r="U47" s="7">
        <v>8918.7000000000007</v>
      </c>
      <c r="V47" s="7">
        <v>8918.7000000000007</v>
      </c>
      <c r="X47" s="95">
        <f t="shared" ref="X47" si="24">X48+X49</f>
        <v>7087.0156400000005</v>
      </c>
      <c r="Y47" s="18">
        <f t="shared" si="2"/>
        <v>95.155468681607573</v>
      </c>
    </row>
    <row r="48" spans="1:26" s="27" customFormat="1" ht="18.75" outlineLevel="5" x14ac:dyDescent="0.2">
      <c r="A48" s="48" t="s">
        <v>94</v>
      </c>
      <c r="B48" s="49" t="s">
        <v>8</v>
      </c>
      <c r="C48" s="49" t="s">
        <v>148</v>
      </c>
      <c r="D48" s="49" t="s">
        <v>93</v>
      </c>
      <c r="E48" s="49"/>
      <c r="F48" s="50">
        <v>7447.7280000000001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X48" s="134">
        <v>7086.9156400000002</v>
      </c>
      <c r="Y48" s="18">
        <f t="shared" si="2"/>
        <v>95.155403634504381</v>
      </c>
    </row>
    <row r="49" spans="1:25" s="27" customFormat="1" ht="31.5" outlineLevel="5" x14ac:dyDescent="0.2">
      <c r="A49" s="48" t="s">
        <v>95</v>
      </c>
      <c r="B49" s="49" t="s">
        <v>8</v>
      </c>
      <c r="C49" s="49" t="s">
        <v>148</v>
      </c>
      <c r="D49" s="49" t="s">
        <v>96</v>
      </c>
      <c r="E49" s="49"/>
      <c r="F49" s="50">
        <v>0.1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X49" s="134">
        <v>0.1</v>
      </c>
      <c r="Y49" s="18">
        <f t="shared" si="2"/>
        <v>100</v>
      </c>
    </row>
    <row r="50" spans="1:25" s="27" customFormat="1" ht="31.5" outlineLevel="5" x14ac:dyDescent="0.2">
      <c r="A50" s="5" t="s">
        <v>99</v>
      </c>
      <c r="B50" s="6" t="s">
        <v>8</v>
      </c>
      <c r="C50" s="6" t="s">
        <v>148</v>
      </c>
      <c r="D50" s="6" t="s">
        <v>100</v>
      </c>
      <c r="E50" s="6"/>
      <c r="F50" s="7">
        <f>F51+F52</f>
        <v>150.59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X50" s="95">
        <f t="shared" ref="X50" si="25">X51+X52</f>
        <v>150.59</v>
      </c>
      <c r="Y50" s="18">
        <f t="shared" si="2"/>
        <v>100</v>
      </c>
    </row>
    <row r="51" spans="1:25" s="27" customFormat="1" ht="31.5" outlineLevel="5" x14ac:dyDescent="0.2">
      <c r="A51" s="48" t="s">
        <v>101</v>
      </c>
      <c r="B51" s="49" t="s">
        <v>8</v>
      </c>
      <c r="C51" s="49" t="s">
        <v>148</v>
      </c>
      <c r="D51" s="49" t="s">
        <v>102</v>
      </c>
      <c r="E51" s="49"/>
      <c r="F51" s="50"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X51" s="134">
        <v>0</v>
      </c>
      <c r="Y51" s="18">
        <v>0</v>
      </c>
    </row>
    <row r="52" spans="1:25" s="27" customFormat="1" ht="31.5" outlineLevel="5" x14ac:dyDescent="0.2">
      <c r="A52" s="48" t="s">
        <v>103</v>
      </c>
      <c r="B52" s="49" t="s">
        <v>8</v>
      </c>
      <c r="C52" s="49" t="s">
        <v>148</v>
      </c>
      <c r="D52" s="49" t="s">
        <v>104</v>
      </c>
      <c r="E52" s="49"/>
      <c r="F52" s="50">
        <v>150.59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X52" s="134">
        <v>150.59</v>
      </c>
      <c r="Y52" s="18">
        <f t="shared" si="2"/>
        <v>100</v>
      </c>
    </row>
    <row r="53" spans="1:25" s="27" customFormat="1" ht="18.75" outlineLevel="5" x14ac:dyDescent="0.2">
      <c r="A53" s="5" t="s">
        <v>105</v>
      </c>
      <c r="B53" s="6" t="s">
        <v>8</v>
      </c>
      <c r="C53" s="6" t="s">
        <v>148</v>
      </c>
      <c r="D53" s="6" t="s">
        <v>106</v>
      </c>
      <c r="E53" s="6"/>
      <c r="F53" s="7">
        <f>F54+F55</f>
        <v>57.228999999999999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X53" s="95">
        <f t="shared" ref="X53" si="26">X54+X55</f>
        <v>45.041000000000004</v>
      </c>
      <c r="Y53" s="18">
        <f t="shared" si="2"/>
        <v>78.703105069108332</v>
      </c>
    </row>
    <row r="54" spans="1:25" s="27" customFormat="1" ht="31.5" outlineLevel="5" x14ac:dyDescent="0.2">
      <c r="A54" s="48" t="s">
        <v>107</v>
      </c>
      <c r="B54" s="49" t="s">
        <v>8</v>
      </c>
      <c r="C54" s="49" t="s">
        <v>148</v>
      </c>
      <c r="D54" s="49" t="s">
        <v>109</v>
      </c>
      <c r="E54" s="49"/>
      <c r="F54" s="50">
        <v>13.654999999999999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X54" s="134">
        <v>10.776999999999999</v>
      </c>
      <c r="Y54" s="18">
        <f t="shared" si="2"/>
        <v>78.92347125595019</v>
      </c>
    </row>
    <row r="55" spans="1:25" s="27" customFormat="1" ht="18.75" outlineLevel="5" x14ac:dyDescent="0.2">
      <c r="A55" s="48" t="s">
        <v>108</v>
      </c>
      <c r="B55" s="49" t="s">
        <v>8</v>
      </c>
      <c r="C55" s="49" t="s">
        <v>148</v>
      </c>
      <c r="D55" s="49" t="s">
        <v>110</v>
      </c>
      <c r="E55" s="49"/>
      <c r="F55" s="50">
        <v>43.573999999999998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X55" s="134">
        <v>34.264000000000003</v>
      </c>
      <c r="Y55" s="18">
        <f t="shared" si="2"/>
        <v>78.634047826685645</v>
      </c>
    </row>
    <row r="56" spans="1:25" s="27" customFormat="1" ht="18.75" outlineLevel="5" x14ac:dyDescent="0.2">
      <c r="A56" s="8" t="s">
        <v>287</v>
      </c>
      <c r="B56" s="9" t="s">
        <v>288</v>
      </c>
      <c r="C56" s="9" t="s">
        <v>6</v>
      </c>
      <c r="D56" s="9" t="s">
        <v>5</v>
      </c>
      <c r="E56" s="9"/>
      <c r="F56" s="10">
        <f>F57</f>
        <v>19.8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X56" s="98">
        <f t="shared" ref="X56:X60" si="27">X57</f>
        <v>0</v>
      </c>
      <c r="Y56" s="18">
        <f t="shared" si="2"/>
        <v>0</v>
      </c>
    </row>
    <row r="57" spans="1:25" s="27" customFormat="1" ht="31.5" outlineLevel="5" x14ac:dyDescent="0.2">
      <c r="A57" s="22" t="s">
        <v>142</v>
      </c>
      <c r="B57" s="9" t="s">
        <v>288</v>
      </c>
      <c r="C57" s="9" t="s">
        <v>143</v>
      </c>
      <c r="D57" s="9" t="s">
        <v>5</v>
      </c>
      <c r="E57" s="9"/>
      <c r="F57" s="10">
        <f>F58</f>
        <v>19.8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X57" s="98">
        <f t="shared" si="27"/>
        <v>0</v>
      </c>
      <c r="Y57" s="18">
        <f t="shared" si="2"/>
        <v>0</v>
      </c>
    </row>
    <row r="58" spans="1:25" s="27" customFormat="1" ht="31.5" outlineLevel="5" x14ac:dyDescent="0.2">
      <c r="A58" s="22" t="s">
        <v>147</v>
      </c>
      <c r="B58" s="9" t="s">
        <v>288</v>
      </c>
      <c r="C58" s="9" t="s">
        <v>144</v>
      </c>
      <c r="D58" s="9" t="s">
        <v>5</v>
      </c>
      <c r="E58" s="9"/>
      <c r="F58" s="10">
        <f>F59</f>
        <v>19.8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X58" s="98">
        <f t="shared" si="27"/>
        <v>0</v>
      </c>
      <c r="Y58" s="18">
        <f t="shared" si="2"/>
        <v>0</v>
      </c>
    </row>
    <row r="59" spans="1:25" s="27" customFormat="1" ht="31.5" outlineLevel="5" x14ac:dyDescent="0.2">
      <c r="A59" s="51" t="s">
        <v>289</v>
      </c>
      <c r="B59" s="19" t="s">
        <v>288</v>
      </c>
      <c r="C59" s="19" t="s">
        <v>290</v>
      </c>
      <c r="D59" s="19" t="s">
        <v>5</v>
      </c>
      <c r="E59" s="19"/>
      <c r="F59" s="20">
        <f>F60</f>
        <v>19.8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X59" s="94">
        <f t="shared" si="27"/>
        <v>0</v>
      </c>
      <c r="Y59" s="18">
        <f t="shared" si="2"/>
        <v>0</v>
      </c>
    </row>
    <row r="60" spans="1:25" s="27" customFormat="1" ht="31.5" outlineLevel="5" x14ac:dyDescent="0.2">
      <c r="A60" s="5" t="s">
        <v>99</v>
      </c>
      <c r="B60" s="6" t="s">
        <v>288</v>
      </c>
      <c r="C60" s="6" t="s">
        <v>290</v>
      </c>
      <c r="D60" s="6" t="s">
        <v>100</v>
      </c>
      <c r="E60" s="6"/>
      <c r="F60" s="7">
        <f>F61</f>
        <v>19.8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X60" s="95">
        <f t="shared" si="27"/>
        <v>0</v>
      </c>
      <c r="Y60" s="18">
        <f t="shared" si="2"/>
        <v>0</v>
      </c>
    </row>
    <row r="61" spans="1:25" s="27" customFormat="1" ht="31.5" outlineLevel="5" x14ac:dyDescent="0.2">
      <c r="A61" s="48" t="s">
        <v>103</v>
      </c>
      <c r="B61" s="49" t="s">
        <v>288</v>
      </c>
      <c r="C61" s="49" t="s">
        <v>290</v>
      </c>
      <c r="D61" s="49" t="s">
        <v>104</v>
      </c>
      <c r="E61" s="49"/>
      <c r="F61" s="50">
        <v>19.8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X61" s="134">
        <v>0</v>
      </c>
      <c r="Y61" s="18">
        <f t="shared" si="2"/>
        <v>0</v>
      </c>
    </row>
    <row r="62" spans="1:25" s="27" customFormat="1" ht="50.25" customHeight="1" outlineLevel="3" x14ac:dyDescent="0.2">
      <c r="A62" s="8" t="s">
        <v>30</v>
      </c>
      <c r="B62" s="9" t="s">
        <v>9</v>
      </c>
      <c r="C62" s="9" t="s">
        <v>6</v>
      </c>
      <c r="D62" s="9" t="s">
        <v>5</v>
      </c>
      <c r="E62" s="9"/>
      <c r="F62" s="10">
        <f>F63</f>
        <v>5254.2849999999999</v>
      </c>
      <c r="G62" s="10">
        <f t="shared" ref="G62:V65" si="28">G63</f>
        <v>3284.2</v>
      </c>
      <c r="H62" s="10">
        <f t="shared" si="28"/>
        <v>3284.2</v>
      </c>
      <c r="I62" s="10">
        <f t="shared" si="28"/>
        <v>3284.2</v>
      </c>
      <c r="J62" s="10">
        <f t="shared" si="28"/>
        <v>3284.2</v>
      </c>
      <c r="K62" s="10">
        <f t="shared" si="28"/>
        <v>3284.2</v>
      </c>
      <c r="L62" s="10">
        <f t="shared" si="28"/>
        <v>3284.2</v>
      </c>
      <c r="M62" s="10">
        <f t="shared" si="28"/>
        <v>3284.2</v>
      </c>
      <c r="N62" s="10">
        <f t="shared" si="28"/>
        <v>3284.2</v>
      </c>
      <c r="O62" s="10">
        <f t="shared" si="28"/>
        <v>3284.2</v>
      </c>
      <c r="P62" s="10">
        <f t="shared" si="28"/>
        <v>3284.2</v>
      </c>
      <c r="Q62" s="10">
        <f t="shared" si="28"/>
        <v>3284.2</v>
      </c>
      <c r="R62" s="10">
        <f t="shared" si="28"/>
        <v>3284.2</v>
      </c>
      <c r="S62" s="10">
        <f t="shared" si="28"/>
        <v>3284.2</v>
      </c>
      <c r="T62" s="10">
        <f t="shared" si="28"/>
        <v>3284.2</v>
      </c>
      <c r="U62" s="10">
        <f t="shared" si="28"/>
        <v>3284.2</v>
      </c>
      <c r="V62" s="10">
        <f t="shared" si="28"/>
        <v>3284.2</v>
      </c>
      <c r="X62" s="98">
        <f t="shared" ref="X62:X64" si="29">X63</f>
        <v>5083.3743000000004</v>
      </c>
      <c r="Y62" s="18">
        <f t="shared" si="2"/>
        <v>96.747212989017555</v>
      </c>
    </row>
    <row r="63" spans="1:25" s="27" customFormat="1" ht="31.5" outlineLevel="3" x14ac:dyDescent="0.2">
      <c r="A63" s="22" t="s">
        <v>142</v>
      </c>
      <c r="B63" s="12" t="s">
        <v>9</v>
      </c>
      <c r="C63" s="12" t="s">
        <v>143</v>
      </c>
      <c r="D63" s="12" t="s">
        <v>5</v>
      </c>
      <c r="E63" s="12"/>
      <c r="F63" s="13">
        <f>F64</f>
        <v>5254.2849999999999</v>
      </c>
      <c r="G63" s="13">
        <f t="shared" ref="G63:V63" si="30">G65</f>
        <v>3284.2</v>
      </c>
      <c r="H63" s="13">
        <f t="shared" si="30"/>
        <v>3284.2</v>
      </c>
      <c r="I63" s="13">
        <f t="shared" si="30"/>
        <v>3284.2</v>
      </c>
      <c r="J63" s="13">
        <f t="shared" si="30"/>
        <v>3284.2</v>
      </c>
      <c r="K63" s="13">
        <f t="shared" si="30"/>
        <v>3284.2</v>
      </c>
      <c r="L63" s="13">
        <f t="shared" si="30"/>
        <v>3284.2</v>
      </c>
      <c r="M63" s="13">
        <f t="shared" si="30"/>
        <v>3284.2</v>
      </c>
      <c r="N63" s="13">
        <f t="shared" si="30"/>
        <v>3284.2</v>
      </c>
      <c r="O63" s="13">
        <f t="shared" si="30"/>
        <v>3284.2</v>
      </c>
      <c r="P63" s="13">
        <f t="shared" si="30"/>
        <v>3284.2</v>
      </c>
      <c r="Q63" s="13">
        <f t="shared" si="30"/>
        <v>3284.2</v>
      </c>
      <c r="R63" s="13">
        <f t="shared" si="30"/>
        <v>3284.2</v>
      </c>
      <c r="S63" s="13">
        <f t="shared" si="30"/>
        <v>3284.2</v>
      </c>
      <c r="T63" s="13">
        <f t="shared" si="30"/>
        <v>3284.2</v>
      </c>
      <c r="U63" s="13">
        <f t="shared" si="30"/>
        <v>3284.2</v>
      </c>
      <c r="V63" s="13">
        <f t="shared" si="30"/>
        <v>3284.2</v>
      </c>
      <c r="X63" s="93">
        <f t="shared" si="29"/>
        <v>5083.3743000000004</v>
      </c>
      <c r="Y63" s="18">
        <f t="shared" si="2"/>
        <v>96.747212989017555</v>
      </c>
    </row>
    <row r="64" spans="1:25" s="27" customFormat="1" ht="31.5" outlineLevel="3" x14ac:dyDescent="0.2">
      <c r="A64" s="22" t="s">
        <v>147</v>
      </c>
      <c r="B64" s="12" t="s">
        <v>9</v>
      </c>
      <c r="C64" s="12" t="s">
        <v>144</v>
      </c>
      <c r="D64" s="12" t="s">
        <v>5</v>
      </c>
      <c r="E64" s="12"/>
      <c r="F64" s="13">
        <f>F65</f>
        <v>5254.2849999999999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X64" s="93">
        <f t="shared" si="29"/>
        <v>5083.3743000000004</v>
      </c>
      <c r="Y64" s="18">
        <f t="shared" si="2"/>
        <v>96.747212989017555</v>
      </c>
    </row>
    <row r="65" spans="1:25" s="27" customFormat="1" ht="47.25" outlineLevel="4" x14ac:dyDescent="0.2">
      <c r="A65" s="52" t="s">
        <v>294</v>
      </c>
      <c r="B65" s="19" t="s">
        <v>9</v>
      </c>
      <c r="C65" s="19" t="s">
        <v>148</v>
      </c>
      <c r="D65" s="19" t="s">
        <v>5</v>
      </c>
      <c r="E65" s="19"/>
      <c r="F65" s="20">
        <f>F66+F69</f>
        <v>5254.2849999999999</v>
      </c>
      <c r="G65" s="7">
        <f t="shared" si="28"/>
        <v>3284.2</v>
      </c>
      <c r="H65" s="7">
        <f t="shared" si="28"/>
        <v>3284.2</v>
      </c>
      <c r="I65" s="7">
        <f t="shared" si="28"/>
        <v>3284.2</v>
      </c>
      <c r="J65" s="7">
        <f t="shared" si="28"/>
        <v>3284.2</v>
      </c>
      <c r="K65" s="7">
        <f t="shared" si="28"/>
        <v>3284.2</v>
      </c>
      <c r="L65" s="7">
        <f t="shared" si="28"/>
        <v>3284.2</v>
      </c>
      <c r="M65" s="7">
        <f t="shared" si="28"/>
        <v>3284.2</v>
      </c>
      <c r="N65" s="7">
        <f t="shared" si="28"/>
        <v>3284.2</v>
      </c>
      <c r="O65" s="7">
        <f t="shared" si="28"/>
        <v>3284.2</v>
      </c>
      <c r="P65" s="7">
        <f t="shared" si="28"/>
        <v>3284.2</v>
      </c>
      <c r="Q65" s="7">
        <f t="shared" si="28"/>
        <v>3284.2</v>
      </c>
      <c r="R65" s="7">
        <f t="shared" si="28"/>
        <v>3284.2</v>
      </c>
      <c r="S65" s="7">
        <f t="shared" si="28"/>
        <v>3284.2</v>
      </c>
      <c r="T65" s="7">
        <f t="shared" si="28"/>
        <v>3284.2</v>
      </c>
      <c r="U65" s="7">
        <f t="shared" si="28"/>
        <v>3284.2</v>
      </c>
      <c r="V65" s="7">
        <f t="shared" si="28"/>
        <v>3284.2</v>
      </c>
      <c r="X65" s="94">
        <f t="shared" ref="X65" si="31">X66</f>
        <v>5083.3743000000004</v>
      </c>
      <c r="Y65" s="18">
        <f t="shared" si="2"/>
        <v>96.747212989017555</v>
      </c>
    </row>
    <row r="66" spans="1:25" s="27" customFormat="1" ht="31.5" outlineLevel="5" x14ac:dyDescent="0.2">
      <c r="A66" s="5" t="s">
        <v>98</v>
      </c>
      <c r="B66" s="6" t="s">
        <v>9</v>
      </c>
      <c r="C66" s="6" t="s">
        <v>148</v>
      </c>
      <c r="D66" s="6" t="s">
        <v>97</v>
      </c>
      <c r="E66" s="6"/>
      <c r="F66" s="7">
        <f>F67+F68</f>
        <v>5254.2849999999999</v>
      </c>
      <c r="G66" s="7">
        <v>3284.2</v>
      </c>
      <c r="H66" s="7">
        <v>3284.2</v>
      </c>
      <c r="I66" s="7">
        <v>3284.2</v>
      </c>
      <c r="J66" s="7">
        <v>3284.2</v>
      </c>
      <c r="K66" s="7">
        <v>3284.2</v>
      </c>
      <c r="L66" s="7">
        <v>3284.2</v>
      </c>
      <c r="M66" s="7">
        <v>3284.2</v>
      </c>
      <c r="N66" s="7">
        <v>3284.2</v>
      </c>
      <c r="O66" s="7">
        <v>3284.2</v>
      </c>
      <c r="P66" s="7">
        <v>3284.2</v>
      </c>
      <c r="Q66" s="7">
        <v>3284.2</v>
      </c>
      <c r="R66" s="7">
        <v>3284.2</v>
      </c>
      <c r="S66" s="7">
        <v>3284.2</v>
      </c>
      <c r="T66" s="7">
        <v>3284.2</v>
      </c>
      <c r="U66" s="7">
        <v>3284.2</v>
      </c>
      <c r="V66" s="7">
        <v>3284.2</v>
      </c>
      <c r="X66" s="95">
        <f t="shared" ref="X66" si="32">X67+X68</f>
        <v>5083.3743000000004</v>
      </c>
      <c r="Y66" s="18">
        <f t="shared" si="2"/>
        <v>96.747212989017555</v>
      </c>
    </row>
    <row r="67" spans="1:25" s="27" customFormat="1" ht="18.75" outlineLevel="5" x14ac:dyDescent="0.2">
      <c r="A67" s="48" t="s">
        <v>94</v>
      </c>
      <c r="B67" s="49" t="s">
        <v>9</v>
      </c>
      <c r="C67" s="49" t="s">
        <v>148</v>
      </c>
      <c r="D67" s="49" t="s">
        <v>93</v>
      </c>
      <c r="E67" s="49"/>
      <c r="F67" s="50">
        <v>5253.4849999999997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X67" s="134">
        <v>5082.5743000000002</v>
      </c>
      <c r="Y67" s="18">
        <f t="shared" si="2"/>
        <v>96.746717655042318</v>
      </c>
    </row>
    <row r="68" spans="1:25" s="27" customFormat="1" ht="31.5" outlineLevel="5" x14ac:dyDescent="0.2">
      <c r="A68" s="48" t="s">
        <v>95</v>
      </c>
      <c r="B68" s="49" t="s">
        <v>9</v>
      </c>
      <c r="C68" s="49" t="s">
        <v>148</v>
      </c>
      <c r="D68" s="49" t="s">
        <v>96</v>
      </c>
      <c r="E68" s="49"/>
      <c r="F68" s="50">
        <v>0.8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X68" s="134">
        <v>0.8</v>
      </c>
      <c r="Y68" s="18">
        <f t="shared" si="2"/>
        <v>100</v>
      </c>
    </row>
    <row r="69" spans="1:25" s="27" customFormat="1" ht="31.5" outlineLevel="5" x14ac:dyDescent="0.2">
      <c r="A69" s="5" t="s">
        <v>99</v>
      </c>
      <c r="B69" s="6" t="s">
        <v>9</v>
      </c>
      <c r="C69" s="6" t="s">
        <v>148</v>
      </c>
      <c r="D69" s="6" t="s">
        <v>100</v>
      </c>
      <c r="E69" s="6"/>
      <c r="F69" s="7">
        <f>F70+F71</f>
        <v>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X69" s="95">
        <f t="shared" ref="X69" si="33">X70+X71</f>
        <v>0</v>
      </c>
      <c r="Y69" s="18">
        <v>0</v>
      </c>
    </row>
    <row r="70" spans="1:25" s="27" customFormat="1" ht="31.5" outlineLevel="5" x14ac:dyDescent="0.2">
      <c r="A70" s="48" t="s">
        <v>101</v>
      </c>
      <c r="B70" s="49" t="s">
        <v>9</v>
      </c>
      <c r="C70" s="49" t="s">
        <v>148</v>
      </c>
      <c r="D70" s="49" t="s">
        <v>102</v>
      </c>
      <c r="E70" s="49"/>
      <c r="F70" s="50">
        <v>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X70" s="134">
        <v>0</v>
      </c>
      <c r="Y70" s="18">
        <v>0</v>
      </c>
    </row>
    <row r="71" spans="1:25" s="27" customFormat="1" ht="31.5" outlineLevel="5" x14ac:dyDescent="0.2">
      <c r="A71" s="48" t="s">
        <v>103</v>
      </c>
      <c r="B71" s="49" t="s">
        <v>9</v>
      </c>
      <c r="C71" s="49" t="s">
        <v>148</v>
      </c>
      <c r="D71" s="49" t="s">
        <v>104</v>
      </c>
      <c r="E71" s="49"/>
      <c r="F71" s="50"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X71" s="134">
        <v>0</v>
      </c>
      <c r="Y71" s="18">
        <v>0</v>
      </c>
    </row>
    <row r="72" spans="1:25" s="27" customFormat="1" ht="18.75" outlineLevel="5" x14ac:dyDescent="0.2">
      <c r="A72" s="8" t="s">
        <v>308</v>
      </c>
      <c r="B72" s="9" t="s">
        <v>309</v>
      </c>
      <c r="C72" s="9" t="s">
        <v>6</v>
      </c>
      <c r="D72" s="9" t="s">
        <v>5</v>
      </c>
      <c r="E72" s="9"/>
      <c r="F72" s="10">
        <f>F73</f>
        <v>720.32847000000004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X72" s="133">
        <f t="shared" ref="X72:X76" si="34">X73</f>
        <v>720.32847000000004</v>
      </c>
      <c r="Y72" s="18">
        <f t="shared" si="2"/>
        <v>100</v>
      </c>
    </row>
    <row r="73" spans="1:25" s="27" customFormat="1" ht="31.5" outlineLevel="5" x14ac:dyDescent="0.2">
      <c r="A73" s="22" t="s">
        <v>142</v>
      </c>
      <c r="B73" s="9" t="s">
        <v>309</v>
      </c>
      <c r="C73" s="9" t="s">
        <v>143</v>
      </c>
      <c r="D73" s="9" t="s">
        <v>5</v>
      </c>
      <c r="E73" s="9"/>
      <c r="F73" s="10">
        <f>F74</f>
        <v>720.32847000000004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X73" s="133">
        <f t="shared" si="34"/>
        <v>720.32847000000004</v>
      </c>
      <c r="Y73" s="18">
        <f t="shared" si="2"/>
        <v>100</v>
      </c>
    </row>
    <row r="74" spans="1:25" s="27" customFormat="1" ht="31.5" outlineLevel="5" x14ac:dyDescent="0.2">
      <c r="A74" s="22" t="s">
        <v>147</v>
      </c>
      <c r="B74" s="9" t="s">
        <v>309</v>
      </c>
      <c r="C74" s="9" t="s">
        <v>144</v>
      </c>
      <c r="D74" s="9" t="s">
        <v>5</v>
      </c>
      <c r="E74" s="9"/>
      <c r="F74" s="10">
        <f>F75</f>
        <v>720.32847000000004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X74" s="133">
        <f t="shared" si="34"/>
        <v>720.32847000000004</v>
      </c>
      <c r="Y74" s="18">
        <f t="shared" si="2"/>
        <v>100</v>
      </c>
    </row>
    <row r="75" spans="1:25" s="27" customFormat="1" ht="31.5" outlineLevel="5" x14ac:dyDescent="0.2">
      <c r="A75" s="51" t="s">
        <v>307</v>
      </c>
      <c r="B75" s="19" t="s">
        <v>309</v>
      </c>
      <c r="C75" s="19" t="s">
        <v>310</v>
      </c>
      <c r="D75" s="19" t="s">
        <v>5</v>
      </c>
      <c r="E75" s="19"/>
      <c r="F75" s="20">
        <f>F76</f>
        <v>720.32847000000004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X75" s="94">
        <f t="shared" si="34"/>
        <v>720.32847000000004</v>
      </c>
      <c r="Y75" s="18">
        <f t="shared" si="2"/>
        <v>100</v>
      </c>
    </row>
    <row r="76" spans="1:25" s="27" customFormat="1" ht="18.75" outlineLevel="5" x14ac:dyDescent="0.2">
      <c r="A76" s="5" t="s">
        <v>354</v>
      </c>
      <c r="B76" s="6" t="s">
        <v>309</v>
      </c>
      <c r="C76" s="6" t="s">
        <v>310</v>
      </c>
      <c r="D76" s="6" t="s">
        <v>352</v>
      </c>
      <c r="E76" s="6"/>
      <c r="F76" s="7">
        <f>F77</f>
        <v>720.32847000000004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X76" s="95">
        <f t="shared" si="34"/>
        <v>720.32847000000004</v>
      </c>
      <c r="Y76" s="18">
        <f t="shared" si="2"/>
        <v>100</v>
      </c>
    </row>
    <row r="77" spans="1:25" s="27" customFormat="1" ht="18.75" outlineLevel="5" x14ac:dyDescent="0.2">
      <c r="A77" s="48" t="s">
        <v>355</v>
      </c>
      <c r="B77" s="49" t="s">
        <v>309</v>
      </c>
      <c r="C77" s="49" t="s">
        <v>310</v>
      </c>
      <c r="D77" s="49" t="s">
        <v>353</v>
      </c>
      <c r="E77" s="49"/>
      <c r="F77" s="50">
        <v>720.32847000000004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X77" s="134">
        <v>720.32847000000004</v>
      </c>
      <c r="Y77" s="18">
        <f t="shared" si="2"/>
        <v>100</v>
      </c>
    </row>
    <row r="78" spans="1:25" s="27" customFormat="1" ht="18.75" outlineLevel="3" x14ac:dyDescent="0.2">
      <c r="A78" s="8" t="s">
        <v>32</v>
      </c>
      <c r="B78" s="9" t="s">
        <v>10</v>
      </c>
      <c r="C78" s="9" t="s">
        <v>6</v>
      </c>
      <c r="D78" s="9" t="s">
        <v>5</v>
      </c>
      <c r="E78" s="9"/>
      <c r="F78" s="10">
        <f>F79</f>
        <v>200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X78" s="98">
        <f t="shared" ref="X78:X81" si="35">X79</f>
        <v>0</v>
      </c>
      <c r="Y78" s="18">
        <f t="shared" ref="Y78:Y141" si="36">X78/F78*100</f>
        <v>0</v>
      </c>
    </row>
    <row r="79" spans="1:25" s="27" customFormat="1" ht="31.5" outlineLevel="3" x14ac:dyDescent="0.2">
      <c r="A79" s="22" t="s">
        <v>142</v>
      </c>
      <c r="B79" s="12" t="s">
        <v>10</v>
      </c>
      <c r="C79" s="12" t="s">
        <v>143</v>
      </c>
      <c r="D79" s="12" t="s">
        <v>5</v>
      </c>
      <c r="E79" s="12"/>
      <c r="F79" s="13">
        <f>F80</f>
        <v>200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X79" s="93">
        <f t="shared" si="35"/>
        <v>0</v>
      </c>
      <c r="Y79" s="18">
        <f t="shared" si="36"/>
        <v>0</v>
      </c>
    </row>
    <row r="80" spans="1:25" s="27" customFormat="1" ht="31.5" outlineLevel="3" x14ac:dyDescent="0.2">
      <c r="A80" s="22" t="s">
        <v>147</v>
      </c>
      <c r="B80" s="12" t="s">
        <v>10</v>
      </c>
      <c r="C80" s="12" t="s">
        <v>144</v>
      </c>
      <c r="D80" s="12" t="s">
        <v>5</v>
      </c>
      <c r="E80" s="12"/>
      <c r="F80" s="13">
        <f>F81</f>
        <v>200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X80" s="93">
        <f t="shared" si="35"/>
        <v>0</v>
      </c>
      <c r="Y80" s="18">
        <f t="shared" si="36"/>
        <v>0</v>
      </c>
    </row>
    <row r="81" spans="1:25" s="27" customFormat="1" ht="31.5" outlineLevel="4" x14ac:dyDescent="0.2">
      <c r="A81" s="51" t="s">
        <v>152</v>
      </c>
      <c r="B81" s="19" t="s">
        <v>10</v>
      </c>
      <c r="C81" s="19" t="s">
        <v>153</v>
      </c>
      <c r="D81" s="19" t="s">
        <v>5</v>
      </c>
      <c r="E81" s="19"/>
      <c r="F81" s="20">
        <f>F82</f>
        <v>200</v>
      </c>
      <c r="G81" s="7">
        <f t="shared" ref="G81:V81" si="37">G82</f>
        <v>0</v>
      </c>
      <c r="H81" s="7">
        <f t="shared" si="37"/>
        <v>0</v>
      </c>
      <c r="I81" s="7">
        <f t="shared" si="37"/>
        <v>0</v>
      </c>
      <c r="J81" s="7">
        <f t="shared" si="37"/>
        <v>0</v>
      </c>
      <c r="K81" s="7">
        <f t="shared" si="37"/>
        <v>0</v>
      </c>
      <c r="L81" s="7">
        <f t="shared" si="37"/>
        <v>0</v>
      </c>
      <c r="M81" s="7">
        <f t="shared" si="37"/>
        <v>0</v>
      </c>
      <c r="N81" s="7">
        <f t="shared" si="37"/>
        <v>0</v>
      </c>
      <c r="O81" s="7">
        <f t="shared" si="37"/>
        <v>0</v>
      </c>
      <c r="P81" s="7">
        <f t="shared" si="37"/>
        <v>0</v>
      </c>
      <c r="Q81" s="7">
        <f t="shared" si="37"/>
        <v>0</v>
      </c>
      <c r="R81" s="7">
        <f t="shared" si="37"/>
        <v>0</v>
      </c>
      <c r="S81" s="7">
        <f t="shared" si="37"/>
        <v>0</v>
      </c>
      <c r="T81" s="7">
        <f t="shared" si="37"/>
        <v>0</v>
      </c>
      <c r="U81" s="7">
        <f t="shared" si="37"/>
        <v>0</v>
      </c>
      <c r="V81" s="7">
        <f t="shared" si="37"/>
        <v>0</v>
      </c>
      <c r="X81" s="94">
        <f t="shared" si="35"/>
        <v>0</v>
      </c>
      <c r="Y81" s="18">
        <f t="shared" si="36"/>
        <v>0</v>
      </c>
    </row>
    <row r="82" spans="1:25" s="27" customFormat="1" ht="18.75" outlineLevel="5" x14ac:dyDescent="0.2">
      <c r="A82" s="5" t="s">
        <v>115</v>
      </c>
      <c r="B82" s="6" t="s">
        <v>10</v>
      </c>
      <c r="C82" s="6" t="s">
        <v>153</v>
      </c>
      <c r="D82" s="6" t="s">
        <v>114</v>
      </c>
      <c r="E82" s="6"/>
      <c r="F82" s="7">
        <v>200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X82" s="95">
        <v>0</v>
      </c>
      <c r="Y82" s="18">
        <f t="shared" si="36"/>
        <v>0</v>
      </c>
    </row>
    <row r="83" spans="1:25" s="27" customFormat="1" ht="15.75" customHeight="1" outlineLevel="3" x14ac:dyDescent="0.2">
      <c r="A83" s="8" t="s">
        <v>33</v>
      </c>
      <c r="B83" s="9" t="s">
        <v>73</v>
      </c>
      <c r="C83" s="9" t="s">
        <v>6</v>
      </c>
      <c r="D83" s="9" t="s">
        <v>5</v>
      </c>
      <c r="E83" s="9"/>
      <c r="F83" s="83">
        <f>F84+F153</f>
        <v>58497.080620000001</v>
      </c>
      <c r="G83" s="10" t="e">
        <f>G84+#REF!+#REF!+#REF!+#REF!+#REF!+G133+G140+G147</f>
        <v>#REF!</v>
      </c>
      <c r="H83" s="10" t="e">
        <f>H84+#REF!+#REF!+#REF!+#REF!+#REF!+H133+H140+H147</f>
        <v>#REF!</v>
      </c>
      <c r="I83" s="10" t="e">
        <f>I84+#REF!+#REF!+#REF!+#REF!+#REF!+I133+I140+I147</f>
        <v>#REF!</v>
      </c>
      <c r="J83" s="10" t="e">
        <f>J84+#REF!+#REF!+#REF!+#REF!+#REF!+J133+J140+J147</f>
        <v>#REF!</v>
      </c>
      <c r="K83" s="10" t="e">
        <f>K84+#REF!+#REF!+#REF!+#REF!+#REF!+K133+K140+K147</f>
        <v>#REF!</v>
      </c>
      <c r="L83" s="10" t="e">
        <f>L84+#REF!+#REF!+#REF!+#REF!+#REF!+L133+L140+L147</f>
        <v>#REF!</v>
      </c>
      <c r="M83" s="10" t="e">
        <f>M84+#REF!+#REF!+#REF!+#REF!+#REF!+M133+M140+M147</f>
        <v>#REF!</v>
      </c>
      <c r="N83" s="10" t="e">
        <f>N84+#REF!+#REF!+#REF!+#REF!+#REF!+N133+N140+N147</f>
        <v>#REF!</v>
      </c>
      <c r="O83" s="10" t="e">
        <f>O84+#REF!+#REF!+#REF!+#REF!+#REF!+O133+O140+O147</f>
        <v>#REF!</v>
      </c>
      <c r="P83" s="10" t="e">
        <f>P84+#REF!+#REF!+#REF!+#REF!+#REF!+P133+P140+P147</f>
        <v>#REF!</v>
      </c>
      <c r="Q83" s="10" t="e">
        <f>Q84+#REF!+#REF!+#REF!+#REF!+#REF!+Q133+Q140+Q147</f>
        <v>#REF!</v>
      </c>
      <c r="R83" s="10" t="e">
        <f>R84+#REF!+#REF!+#REF!+#REF!+#REF!+R133+R140+R147</f>
        <v>#REF!</v>
      </c>
      <c r="S83" s="10" t="e">
        <f>S84+#REF!+#REF!+#REF!+#REF!+#REF!+S133+S140+S147</f>
        <v>#REF!</v>
      </c>
      <c r="T83" s="10" t="e">
        <f>T84+#REF!+#REF!+#REF!+#REF!+#REF!+T133+T140+T147</f>
        <v>#REF!</v>
      </c>
      <c r="U83" s="10" t="e">
        <f>U84+#REF!+#REF!+#REF!+#REF!+#REF!+U133+U140+U147</f>
        <v>#REF!</v>
      </c>
      <c r="V83" s="10" t="e">
        <f>V84+#REF!+#REF!+#REF!+#REF!+#REF!+V133+V140+V147</f>
        <v>#REF!</v>
      </c>
      <c r="X83" s="98">
        <f t="shared" ref="X83" si="38">X84+X153</f>
        <v>54646.085829999996</v>
      </c>
      <c r="Y83" s="18">
        <f t="shared" si="36"/>
        <v>93.416774394236427</v>
      </c>
    </row>
    <row r="84" spans="1:25" s="27" customFormat="1" ht="31.5" outlineLevel="3" x14ac:dyDescent="0.2">
      <c r="A84" s="22" t="s">
        <v>142</v>
      </c>
      <c r="B84" s="12" t="s">
        <v>73</v>
      </c>
      <c r="C84" s="12" t="s">
        <v>143</v>
      </c>
      <c r="D84" s="12" t="s">
        <v>5</v>
      </c>
      <c r="E84" s="12"/>
      <c r="F84" s="89">
        <f>F85</f>
        <v>58221.315620000001</v>
      </c>
      <c r="G84" s="13">
        <f t="shared" ref="G84:V84" si="39">G86</f>
        <v>0</v>
      </c>
      <c r="H84" s="13">
        <f t="shared" si="39"/>
        <v>0</v>
      </c>
      <c r="I84" s="13">
        <f t="shared" si="39"/>
        <v>0</v>
      </c>
      <c r="J84" s="13">
        <f t="shared" si="39"/>
        <v>0</v>
      </c>
      <c r="K84" s="13">
        <f t="shared" si="39"/>
        <v>0</v>
      </c>
      <c r="L84" s="13">
        <f t="shared" si="39"/>
        <v>0</v>
      </c>
      <c r="M84" s="13">
        <f t="shared" si="39"/>
        <v>0</v>
      </c>
      <c r="N84" s="13">
        <f t="shared" si="39"/>
        <v>0</v>
      </c>
      <c r="O84" s="13">
        <f t="shared" si="39"/>
        <v>0</v>
      </c>
      <c r="P84" s="13">
        <f t="shared" si="39"/>
        <v>0</v>
      </c>
      <c r="Q84" s="13">
        <f t="shared" si="39"/>
        <v>0</v>
      </c>
      <c r="R84" s="13">
        <f t="shared" si="39"/>
        <v>0</v>
      </c>
      <c r="S84" s="13">
        <f t="shared" si="39"/>
        <v>0</v>
      </c>
      <c r="T84" s="13">
        <f t="shared" si="39"/>
        <v>0</v>
      </c>
      <c r="U84" s="13">
        <f t="shared" si="39"/>
        <v>0</v>
      </c>
      <c r="V84" s="13">
        <f t="shared" si="39"/>
        <v>0</v>
      </c>
      <c r="X84" s="93">
        <f t="shared" ref="X84" si="40">X85</f>
        <v>54370.324939999999</v>
      </c>
      <c r="Y84" s="18">
        <f t="shared" si="36"/>
        <v>93.385600034985956</v>
      </c>
    </row>
    <row r="85" spans="1:25" s="27" customFormat="1" ht="31.5" outlineLevel="3" x14ac:dyDescent="0.2">
      <c r="A85" s="22" t="s">
        <v>147</v>
      </c>
      <c r="B85" s="12" t="s">
        <v>73</v>
      </c>
      <c r="C85" s="12" t="s">
        <v>144</v>
      </c>
      <c r="D85" s="12" t="s">
        <v>5</v>
      </c>
      <c r="E85" s="12"/>
      <c r="F85" s="89">
        <f>F86+F95+F102+F120+F107+F133+F140+F147+F109+F92+F117+F130+F114</f>
        <v>58221.315620000001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X85" s="93">
        <f t="shared" ref="X85" si="41">X86+X95+X102+X120+X107+X133+X140+X147+X109+X92+X117+X130+X114</f>
        <v>54370.324939999999</v>
      </c>
      <c r="Y85" s="18">
        <f t="shared" si="36"/>
        <v>93.385600034985956</v>
      </c>
    </row>
    <row r="86" spans="1:25" s="27" customFormat="1" ht="18.75" outlineLevel="4" x14ac:dyDescent="0.2">
      <c r="A86" s="51" t="s">
        <v>34</v>
      </c>
      <c r="B86" s="19" t="s">
        <v>73</v>
      </c>
      <c r="C86" s="19" t="s">
        <v>279</v>
      </c>
      <c r="D86" s="19" t="s">
        <v>5</v>
      </c>
      <c r="E86" s="19"/>
      <c r="F86" s="85">
        <f>F87+F90</f>
        <v>1428.45</v>
      </c>
      <c r="G86" s="7">
        <f t="shared" ref="G86:V86" si="42">G87</f>
        <v>0</v>
      </c>
      <c r="H86" s="7">
        <f t="shared" si="42"/>
        <v>0</v>
      </c>
      <c r="I86" s="7">
        <f t="shared" si="42"/>
        <v>0</v>
      </c>
      <c r="J86" s="7">
        <f t="shared" si="42"/>
        <v>0</v>
      </c>
      <c r="K86" s="7">
        <f t="shared" si="42"/>
        <v>0</v>
      </c>
      <c r="L86" s="7">
        <f t="shared" si="42"/>
        <v>0</v>
      </c>
      <c r="M86" s="7">
        <f t="shared" si="42"/>
        <v>0</v>
      </c>
      <c r="N86" s="7">
        <f t="shared" si="42"/>
        <v>0</v>
      </c>
      <c r="O86" s="7">
        <f t="shared" si="42"/>
        <v>0</v>
      </c>
      <c r="P86" s="7">
        <f t="shared" si="42"/>
        <v>0</v>
      </c>
      <c r="Q86" s="7">
        <f t="shared" si="42"/>
        <v>0</v>
      </c>
      <c r="R86" s="7">
        <f t="shared" si="42"/>
        <v>0</v>
      </c>
      <c r="S86" s="7">
        <f t="shared" si="42"/>
        <v>0</v>
      </c>
      <c r="T86" s="7">
        <f t="shared" si="42"/>
        <v>0</v>
      </c>
      <c r="U86" s="7">
        <f t="shared" si="42"/>
        <v>0</v>
      </c>
      <c r="V86" s="7">
        <f t="shared" si="42"/>
        <v>0</v>
      </c>
      <c r="X86" s="94">
        <f t="shared" ref="X86" si="43">X87+X90</f>
        <v>1428.4499999999998</v>
      </c>
      <c r="Y86" s="18">
        <f t="shared" si="36"/>
        <v>99.999999999999986</v>
      </c>
    </row>
    <row r="87" spans="1:25" s="27" customFormat="1" ht="31.5" outlineLevel="5" x14ac:dyDescent="0.2">
      <c r="A87" s="5" t="s">
        <v>98</v>
      </c>
      <c r="B87" s="6" t="s">
        <v>73</v>
      </c>
      <c r="C87" s="6" t="s">
        <v>279</v>
      </c>
      <c r="D87" s="6" t="s">
        <v>97</v>
      </c>
      <c r="E87" s="6"/>
      <c r="F87" s="86">
        <f>F88+F89</f>
        <v>1211.3050000000001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X87" s="95">
        <f t="shared" ref="X87" si="44">X88+X89</f>
        <v>1211.3047899999999</v>
      </c>
      <c r="Y87" s="18">
        <f t="shared" si="36"/>
        <v>99.999982663325909</v>
      </c>
    </row>
    <row r="88" spans="1:25" s="27" customFormat="1" ht="18.75" outlineLevel="5" x14ac:dyDescent="0.2">
      <c r="A88" s="48" t="s">
        <v>94</v>
      </c>
      <c r="B88" s="49" t="s">
        <v>73</v>
      </c>
      <c r="C88" s="49" t="s">
        <v>279</v>
      </c>
      <c r="D88" s="49" t="s">
        <v>93</v>
      </c>
      <c r="E88" s="49"/>
      <c r="F88" s="87">
        <v>1200.8050000000001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X88" s="134">
        <v>1200.8047899999999</v>
      </c>
      <c r="Y88" s="18">
        <f t="shared" si="36"/>
        <v>99.999982511731702</v>
      </c>
    </row>
    <row r="89" spans="1:25" s="27" customFormat="1" ht="31.5" outlineLevel="5" x14ac:dyDescent="0.2">
      <c r="A89" s="48" t="s">
        <v>95</v>
      </c>
      <c r="B89" s="49" t="s">
        <v>73</v>
      </c>
      <c r="C89" s="49" t="s">
        <v>279</v>
      </c>
      <c r="D89" s="49" t="s">
        <v>96</v>
      </c>
      <c r="E89" s="49"/>
      <c r="F89" s="87">
        <v>10.5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X89" s="134">
        <v>10.5</v>
      </c>
      <c r="Y89" s="18">
        <f t="shared" si="36"/>
        <v>100</v>
      </c>
    </row>
    <row r="90" spans="1:25" s="27" customFormat="1" ht="31.5" outlineLevel="5" x14ac:dyDescent="0.2">
      <c r="A90" s="5" t="s">
        <v>99</v>
      </c>
      <c r="B90" s="6" t="s">
        <v>73</v>
      </c>
      <c r="C90" s="6" t="s">
        <v>279</v>
      </c>
      <c r="D90" s="6" t="s">
        <v>100</v>
      </c>
      <c r="E90" s="6"/>
      <c r="F90" s="86">
        <f>F91</f>
        <v>217.14500000000001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5">
        <f t="shared" ref="X90" si="45">X91</f>
        <v>217.14520999999999</v>
      </c>
      <c r="Y90" s="18">
        <f t="shared" si="36"/>
        <v>100.00009670957193</v>
      </c>
    </row>
    <row r="91" spans="1:25" s="27" customFormat="1" ht="31.5" outlineLevel="5" x14ac:dyDescent="0.2">
      <c r="A91" s="48" t="s">
        <v>103</v>
      </c>
      <c r="B91" s="49" t="s">
        <v>73</v>
      </c>
      <c r="C91" s="49" t="s">
        <v>279</v>
      </c>
      <c r="D91" s="49" t="s">
        <v>104</v>
      </c>
      <c r="E91" s="49"/>
      <c r="F91" s="87">
        <v>217.14500000000001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34">
        <v>217.14520999999999</v>
      </c>
      <c r="Y91" s="18">
        <f t="shared" si="36"/>
        <v>100.00009670957193</v>
      </c>
    </row>
    <row r="92" spans="1:25" s="107" customFormat="1" ht="47.25" outlineLevel="5" x14ac:dyDescent="0.2">
      <c r="A92" s="115" t="s">
        <v>358</v>
      </c>
      <c r="B92" s="116" t="s">
        <v>73</v>
      </c>
      <c r="C92" s="116" t="s">
        <v>356</v>
      </c>
      <c r="D92" s="116" t="s">
        <v>5</v>
      </c>
      <c r="E92" s="116"/>
      <c r="F92" s="117">
        <f>F93</f>
        <v>1189.9090000000001</v>
      </c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9"/>
      <c r="X92" s="136">
        <f t="shared" ref="X92" si="46">X93</f>
        <v>1189.9090000000001</v>
      </c>
      <c r="Y92" s="114">
        <f t="shared" si="36"/>
        <v>100</v>
      </c>
    </row>
    <row r="93" spans="1:25" s="107" customFormat="1" ht="31.5" outlineLevel="5" x14ac:dyDescent="0.2">
      <c r="A93" s="103" t="s">
        <v>99</v>
      </c>
      <c r="B93" s="104" t="s">
        <v>73</v>
      </c>
      <c r="C93" s="104" t="s">
        <v>356</v>
      </c>
      <c r="D93" s="104" t="s">
        <v>100</v>
      </c>
      <c r="E93" s="104"/>
      <c r="F93" s="105">
        <f>F94</f>
        <v>1189.9090000000001</v>
      </c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X93" s="131">
        <f>X94</f>
        <v>1189.9090000000001</v>
      </c>
      <c r="Y93" s="108">
        <f t="shared" si="36"/>
        <v>100</v>
      </c>
    </row>
    <row r="94" spans="1:25" s="107" customFormat="1" ht="31.5" outlineLevel="5" x14ac:dyDescent="0.2">
      <c r="A94" s="103" t="s">
        <v>103</v>
      </c>
      <c r="B94" s="104" t="s">
        <v>73</v>
      </c>
      <c r="C94" s="104" t="s">
        <v>357</v>
      </c>
      <c r="D94" s="104" t="s">
        <v>104</v>
      </c>
      <c r="E94" s="104"/>
      <c r="F94" s="105">
        <v>1189.9090000000001</v>
      </c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X94" s="137">
        <v>1189.9090000000001</v>
      </c>
      <c r="Y94" s="108">
        <f t="shared" si="36"/>
        <v>100</v>
      </c>
    </row>
    <row r="95" spans="1:25" s="27" customFormat="1" ht="47.25" outlineLevel="4" x14ac:dyDescent="0.2">
      <c r="A95" s="52" t="s">
        <v>294</v>
      </c>
      <c r="B95" s="19" t="s">
        <v>73</v>
      </c>
      <c r="C95" s="19" t="s">
        <v>148</v>
      </c>
      <c r="D95" s="19" t="s">
        <v>5</v>
      </c>
      <c r="E95" s="19"/>
      <c r="F95" s="85">
        <f>F96+F99</f>
        <v>15185.653400000001</v>
      </c>
      <c r="G95" s="7">
        <f t="shared" ref="G95:V95" si="47">G96</f>
        <v>0</v>
      </c>
      <c r="H95" s="7">
        <f t="shared" si="47"/>
        <v>0</v>
      </c>
      <c r="I95" s="7">
        <f t="shared" si="47"/>
        <v>0</v>
      </c>
      <c r="J95" s="7">
        <f t="shared" si="47"/>
        <v>0</v>
      </c>
      <c r="K95" s="7">
        <f t="shared" si="47"/>
        <v>0</v>
      </c>
      <c r="L95" s="7">
        <f t="shared" si="47"/>
        <v>0</v>
      </c>
      <c r="M95" s="7">
        <f t="shared" si="47"/>
        <v>0</v>
      </c>
      <c r="N95" s="7">
        <f t="shared" si="47"/>
        <v>0</v>
      </c>
      <c r="O95" s="7">
        <f t="shared" si="47"/>
        <v>0</v>
      </c>
      <c r="P95" s="7">
        <f t="shared" si="47"/>
        <v>0</v>
      </c>
      <c r="Q95" s="7">
        <f t="shared" si="47"/>
        <v>0</v>
      </c>
      <c r="R95" s="7">
        <f t="shared" si="47"/>
        <v>0</v>
      </c>
      <c r="S95" s="7">
        <f t="shared" si="47"/>
        <v>0</v>
      </c>
      <c r="T95" s="7">
        <f t="shared" si="47"/>
        <v>0</v>
      </c>
      <c r="U95" s="7">
        <f t="shared" si="47"/>
        <v>0</v>
      </c>
      <c r="V95" s="7">
        <f t="shared" si="47"/>
        <v>0</v>
      </c>
      <c r="X95" s="94">
        <f t="shared" ref="X95" si="48">X96+X99</f>
        <v>14525.70731</v>
      </c>
      <c r="Y95" s="18">
        <f t="shared" si="36"/>
        <v>95.654147552188945</v>
      </c>
    </row>
    <row r="96" spans="1:25" s="27" customFormat="1" ht="31.5" outlineLevel="5" x14ac:dyDescent="0.2">
      <c r="A96" s="5" t="s">
        <v>98</v>
      </c>
      <c r="B96" s="6" t="s">
        <v>73</v>
      </c>
      <c r="C96" s="6" t="s">
        <v>148</v>
      </c>
      <c r="D96" s="6" t="s">
        <v>97</v>
      </c>
      <c r="E96" s="6"/>
      <c r="F96" s="86">
        <f>F97+F98</f>
        <v>15094.0254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X96" s="95">
        <f t="shared" ref="X96" si="49">X97+X98</f>
        <v>14434.079309999999</v>
      </c>
      <c r="Y96" s="18">
        <f t="shared" si="36"/>
        <v>95.627766135864576</v>
      </c>
    </row>
    <row r="97" spans="1:25" s="27" customFormat="1" ht="18.75" outlineLevel="5" x14ac:dyDescent="0.2">
      <c r="A97" s="48" t="s">
        <v>94</v>
      </c>
      <c r="B97" s="49" t="s">
        <v>73</v>
      </c>
      <c r="C97" s="49" t="s">
        <v>148</v>
      </c>
      <c r="D97" s="49" t="s">
        <v>93</v>
      </c>
      <c r="E97" s="49"/>
      <c r="F97" s="87">
        <v>15092.0254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X97" s="134">
        <v>14432.079309999999</v>
      </c>
      <c r="Y97" s="18">
        <f t="shared" si="36"/>
        <v>95.627186726044073</v>
      </c>
    </row>
    <row r="98" spans="1:25" s="27" customFormat="1" ht="31.5" outlineLevel="5" x14ac:dyDescent="0.2">
      <c r="A98" s="48" t="s">
        <v>95</v>
      </c>
      <c r="B98" s="49" t="s">
        <v>73</v>
      </c>
      <c r="C98" s="49" t="s">
        <v>148</v>
      </c>
      <c r="D98" s="49" t="s">
        <v>96</v>
      </c>
      <c r="E98" s="49"/>
      <c r="F98" s="50">
        <v>2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X98" s="134">
        <v>2</v>
      </c>
      <c r="Y98" s="18">
        <f t="shared" si="36"/>
        <v>100</v>
      </c>
    </row>
    <row r="99" spans="1:25" s="27" customFormat="1" ht="31.5" outlineLevel="5" x14ac:dyDescent="0.2">
      <c r="A99" s="5" t="s">
        <v>99</v>
      </c>
      <c r="B99" s="6" t="s">
        <v>73</v>
      </c>
      <c r="C99" s="6" t="s">
        <v>148</v>
      </c>
      <c r="D99" s="6" t="s">
        <v>100</v>
      </c>
      <c r="E99" s="6"/>
      <c r="F99" s="7">
        <f>F100+F101</f>
        <v>91.628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X99" s="95">
        <f t="shared" ref="X99" si="50">X100+X101</f>
        <v>91.628</v>
      </c>
      <c r="Y99" s="18">
        <f t="shared" si="36"/>
        <v>100</v>
      </c>
    </row>
    <row r="100" spans="1:25" s="27" customFormat="1" ht="31.5" outlineLevel="5" x14ac:dyDescent="0.2">
      <c r="A100" s="48" t="s">
        <v>101</v>
      </c>
      <c r="B100" s="49" t="s">
        <v>73</v>
      </c>
      <c r="C100" s="49" t="s">
        <v>148</v>
      </c>
      <c r="D100" s="49" t="s">
        <v>102</v>
      </c>
      <c r="E100" s="49"/>
      <c r="F100" s="50">
        <v>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X100" s="134">
        <v>0</v>
      </c>
      <c r="Y100" s="18">
        <v>0</v>
      </c>
    </row>
    <row r="101" spans="1:25" s="27" customFormat="1" ht="31.5" outlineLevel="5" x14ac:dyDescent="0.2">
      <c r="A101" s="48" t="s">
        <v>103</v>
      </c>
      <c r="B101" s="49" t="s">
        <v>73</v>
      </c>
      <c r="C101" s="49" t="s">
        <v>148</v>
      </c>
      <c r="D101" s="49" t="s">
        <v>104</v>
      </c>
      <c r="E101" s="49"/>
      <c r="F101" s="50">
        <v>91.628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X101" s="134">
        <v>91.628</v>
      </c>
      <c r="Y101" s="18">
        <f t="shared" si="36"/>
        <v>100</v>
      </c>
    </row>
    <row r="102" spans="1:25" s="27" customFormat="1" ht="48.75" customHeight="1" outlineLevel="4" x14ac:dyDescent="0.2">
      <c r="A102" s="51" t="s">
        <v>154</v>
      </c>
      <c r="B102" s="19" t="s">
        <v>73</v>
      </c>
      <c r="C102" s="19" t="s">
        <v>155</v>
      </c>
      <c r="D102" s="19" t="s">
        <v>5</v>
      </c>
      <c r="E102" s="19"/>
      <c r="F102" s="20">
        <f>F103+F105</f>
        <v>249</v>
      </c>
      <c r="G102" s="7">
        <f t="shared" ref="G102:V102" si="51">G103</f>
        <v>0</v>
      </c>
      <c r="H102" s="7">
        <f t="shared" si="51"/>
        <v>0</v>
      </c>
      <c r="I102" s="7">
        <f t="shared" si="51"/>
        <v>0</v>
      </c>
      <c r="J102" s="7">
        <f t="shared" si="51"/>
        <v>0</v>
      </c>
      <c r="K102" s="7">
        <f t="shared" si="51"/>
        <v>0</v>
      </c>
      <c r="L102" s="7">
        <f t="shared" si="51"/>
        <v>0</v>
      </c>
      <c r="M102" s="7">
        <f t="shared" si="51"/>
        <v>0</v>
      </c>
      <c r="N102" s="7">
        <f t="shared" si="51"/>
        <v>0</v>
      </c>
      <c r="O102" s="7">
        <f t="shared" si="51"/>
        <v>0</v>
      </c>
      <c r="P102" s="7">
        <f t="shared" si="51"/>
        <v>0</v>
      </c>
      <c r="Q102" s="7">
        <f t="shared" si="51"/>
        <v>0</v>
      </c>
      <c r="R102" s="7">
        <f t="shared" si="51"/>
        <v>0</v>
      </c>
      <c r="S102" s="7">
        <f t="shared" si="51"/>
        <v>0</v>
      </c>
      <c r="T102" s="7">
        <f t="shared" si="51"/>
        <v>0</v>
      </c>
      <c r="U102" s="7">
        <f t="shared" si="51"/>
        <v>0</v>
      </c>
      <c r="V102" s="7">
        <f t="shared" si="51"/>
        <v>0</v>
      </c>
      <c r="X102" s="94">
        <f t="shared" ref="X102" si="52">X103+X105</f>
        <v>248.64</v>
      </c>
      <c r="Y102" s="18">
        <f t="shared" si="36"/>
        <v>99.855421686746979</v>
      </c>
    </row>
    <row r="103" spans="1:25" s="27" customFormat="1" ht="31.5" outlineLevel="5" x14ac:dyDescent="0.2">
      <c r="A103" s="5" t="s">
        <v>99</v>
      </c>
      <c r="B103" s="6" t="s">
        <v>73</v>
      </c>
      <c r="C103" s="6" t="s">
        <v>155</v>
      </c>
      <c r="D103" s="6" t="s">
        <v>100</v>
      </c>
      <c r="E103" s="6"/>
      <c r="F103" s="7">
        <f>F104</f>
        <v>249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X103" s="95">
        <f t="shared" ref="X103" si="53">X104</f>
        <v>248.64</v>
      </c>
      <c r="Y103" s="18">
        <f t="shared" si="36"/>
        <v>99.855421686746979</v>
      </c>
    </row>
    <row r="104" spans="1:25" s="27" customFormat="1" ht="31.5" outlineLevel="5" x14ac:dyDescent="0.2">
      <c r="A104" s="48" t="s">
        <v>103</v>
      </c>
      <c r="B104" s="49" t="s">
        <v>73</v>
      </c>
      <c r="C104" s="49" t="s">
        <v>155</v>
      </c>
      <c r="D104" s="49" t="s">
        <v>104</v>
      </c>
      <c r="E104" s="49"/>
      <c r="F104" s="50">
        <v>249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X104" s="134">
        <v>248.64</v>
      </c>
      <c r="Y104" s="18">
        <f t="shared" si="36"/>
        <v>99.855421686746979</v>
      </c>
    </row>
    <row r="105" spans="1:25" s="27" customFormat="1" ht="18.75" outlineLevel="5" x14ac:dyDescent="0.2">
      <c r="A105" s="5" t="s">
        <v>105</v>
      </c>
      <c r="B105" s="6" t="s">
        <v>73</v>
      </c>
      <c r="C105" s="6" t="s">
        <v>155</v>
      </c>
      <c r="D105" s="6" t="s">
        <v>106</v>
      </c>
      <c r="E105" s="6"/>
      <c r="F105" s="7">
        <f>F106</f>
        <v>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X105" s="95">
        <f t="shared" ref="X105" si="54">X106</f>
        <v>0</v>
      </c>
      <c r="Y105" s="18">
        <v>0</v>
      </c>
    </row>
    <row r="106" spans="1:25" s="27" customFormat="1" ht="18.75" outlineLevel="5" x14ac:dyDescent="0.2">
      <c r="A106" s="48" t="s">
        <v>108</v>
      </c>
      <c r="B106" s="49" t="s">
        <v>73</v>
      </c>
      <c r="C106" s="49" t="s">
        <v>155</v>
      </c>
      <c r="D106" s="49" t="s">
        <v>110</v>
      </c>
      <c r="E106" s="49"/>
      <c r="F106" s="50">
        <v>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X106" s="134">
        <v>0</v>
      </c>
      <c r="Y106" s="18">
        <v>0</v>
      </c>
    </row>
    <row r="107" spans="1:25" s="27" customFormat="1" ht="15.75" customHeight="1" outlineLevel="4" x14ac:dyDescent="0.2">
      <c r="A107" s="51" t="s">
        <v>156</v>
      </c>
      <c r="B107" s="19" t="s">
        <v>73</v>
      </c>
      <c r="C107" s="19" t="s">
        <v>157</v>
      </c>
      <c r="D107" s="19" t="s">
        <v>5</v>
      </c>
      <c r="E107" s="19"/>
      <c r="F107" s="85">
        <f>F108</f>
        <v>973.03255999999999</v>
      </c>
      <c r="G107" s="7">
        <f t="shared" ref="G107:V107" si="55">G108</f>
        <v>0</v>
      </c>
      <c r="H107" s="7">
        <f t="shared" si="55"/>
        <v>0</v>
      </c>
      <c r="I107" s="7">
        <f t="shared" si="55"/>
        <v>0</v>
      </c>
      <c r="J107" s="7">
        <f t="shared" si="55"/>
        <v>0</v>
      </c>
      <c r="K107" s="7">
        <f t="shared" si="55"/>
        <v>0</v>
      </c>
      <c r="L107" s="7">
        <f t="shared" si="55"/>
        <v>0</v>
      </c>
      <c r="M107" s="7">
        <f t="shared" si="55"/>
        <v>0</v>
      </c>
      <c r="N107" s="7">
        <f t="shared" si="55"/>
        <v>0</v>
      </c>
      <c r="O107" s="7">
        <f t="shared" si="55"/>
        <v>0</v>
      </c>
      <c r="P107" s="7">
        <f t="shared" si="55"/>
        <v>0</v>
      </c>
      <c r="Q107" s="7">
        <f t="shared" si="55"/>
        <v>0</v>
      </c>
      <c r="R107" s="7">
        <f t="shared" si="55"/>
        <v>0</v>
      </c>
      <c r="S107" s="7">
        <f t="shared" si="55"/>
        <v>0</v>
      </c>
      <c r="T107" s="7">
        <f t="shared" si="55"/>
        <v>0</v>
      </c>
      <c r="U107" s="7">
        <f t="shared" si="55"/>
        <v>0</v>
      </c>
      <c r="V107" s="7">
        <f t="shared" si="55"/>
        <v>0</v>
      </c>
      <c r="X107" s="94">
        <f t="shared" ref="X107" si="56">X108</f>
        <v>973.03238999999996</v>
      </c>
      <c r="Y107" s="18">
        <f t="shared" si="36"/>
        <v>99.999982528847752</v>
      </c>
    </row>
    <row r="108" spans="1:25" s="27" customFormat="1" ht="18.75" outlineLevel="5" x14ac:dyDescent="0.2">
      <c r="A108" s="5" t="s">
        <v>116</v>
      </c>
      <c r="B108" s="6" t="s">
        <v>73</v>
      </c>
      <c r="C108" s="6" t="s">
        <v>157</v>
      </c>
      <c r="D108" s="6" t="s">
        <v>331</v>
      </c>
      <c r="E108" s="6"/>
      <c r="F108" s="86">
        <v>973.03255999999999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X108" s="95">
        <v>973.03238999999996</v>
      </c>
      <c r="Y108" s="18">
        <f t="shared" si="36"/>
        <v>99.999982528847752</v>
      </c>
    </row>
    <row r="109" spans="1:25" s="27" customFormat="1" ht="48" customHeight="1" outlineLevel="5" x14ac:dyDescent="0.2">
      <c r="A109" s="51" t="s">
        <v>281</v>
      </c>
      <c r="B109" s="19" t="s">
        <v>73</v>
      </c>
      <c r="C109" s="19" t="s">
        <v>280</v>
      </c>
      <c r="D109" s="19" t="s">
        <v>5</v>
      </c>
      <c r="E109" s="19"/>
      <c r="F109" s="20">
        <f>F110+F112</f>
        <v>2915.65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X109" s="94">
        <f t="shared" ref="X109" si="57">X110+X112</f>
        <v>2897.32384</v>
      </c>
      <c r="Y109" s="18">
        <f t="shared" si="36"/>
        <v>99.371455421604111</v>
      </c>
    </row>
    <row r="110" spans="1:25" s="27" customFormat="1" ht="31.5" outlineLevel="5" x14ac:dyDescent="0.2">
      <c r="A110" s="5" t="s">
        <v>99</v>
      </c>
      <c r="B110" s="6" t="s">
        <v>73</v>
      </c>
      <c r="C110" s="6" t="s">
        <v>280</v>
      </c>
      <c r="D110" s="6" t="s">
        <v>100</v>
      </c>
      <c r="E110" s="6"/>
      <c r="F110" s="7">
        <f>F111</f>
        <v>2915.65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X110" s="95">
        <f t="shared" ref="X110" si="58">X111</f>
        <v>2897.32384</v>
      </c>
      <c r="Y110" s="18">
        <f t="shared" si="36"/>
        <v>99.371455421604111</v>
      </c>
    </row>
    <row r="111" spans="1:25" s="27" customFormat="1" ht="31.5" outlineLevel="5" x14ac:dyDescent="0.2">
      <c r="A111" s="48" t="s">
        <v>103</v>
      </c>
      <c r="B111" s="49" t="s">
        <v>73</v>
      </c>
      <c r="C111" s="49" t="s">
        <v>280</v>
      </c>
      <c r="D111" s="49" t="s">
        <v>104</v>
      </c>
      <c r="E111" s="49"/>
      <c r="F111" s="50">
        <v>2915.65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X111" s="134">
        <v>2897.32384</v>
      </c>
      <c r="Y111" s="18">
        <f t="shared" si="36"/>
        <v>99.371455421604111</v>
      </c>
    </row>
    <row r="112" spans="1:25" s="27" customFormat="1" ht="18.75" outlineLevel="5" x14ac:dyDescent="0.2">
      <c r="A112" s="5" t="s">
        <v>105</v>
      </c>
      <c r="B112" s="6" t="s">
        <v>73</v>
      </c>
      <c r="C112" s="6" t="s">
        <v>280</v>
      </c>
      <c r="D112" s="6" t="s">
        <v>106</v>
      </c>
      <c r="E112" s="6"/>
      <c r="F112" s="7">
        <f>F113</f>
        <v>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X112" s="95">
        <f t="shared" ref="X112" si="59">X113</f>
        <v>0</v>
      </c>
      <c r="Y112" s="18">
        <v>0</v>
      </c>
    </row>
    <row r="113" spans="1:25" s="27" customFormat="1" ht="18.75" outlineLevel="5" x14ac:dyDescent="0.2">
      <c r="A113" s="48" t="s">
        <v>108</v>
      </c>
      <c r="B113" s="49" t="s">
        <v>73</v>
      </c>
      <c r="C113" s="49" t="s">
        <v>280</v>
      </c>
      <c r="D113" s="49" t="s">
        <v>110</v>
      </c>
      <c r="E113" s="49"/>
      <c r="F113" s="50">
        <v>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X113" s="134">
        <v>0</v>
      </c>
      <c r="Y113" s="18">
        <v>0</v>
      </c>
    </row>
    <row r="114" spans="1:25" s="27" customFormat="1" ht="47.25" outlineLevel="5" x14ac:dyDescent="0.2">
      <c r="A114" s="51" t="s">
        <v>370</v>
      </c>
      <c r="B114" s="19" t="s">
        <v>73</v>
      </c>
      <c r="C114" s="19" t="s">
        <v>369</v>
      </c>
      <c r="D114" s="19" t="s">
        <v>5</v>
      </c>
      <c r="E114" s="19"/>
      <c r="F114" s="85">
        <f>F115</f>
        <v>2172.1999999999998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X114" s="94">
        <f t="shared" ref="X114:X115" si="60">X115</f>
        <v>2172.1999999999998</v>
      </c>
      <c r="Y114" s="18">
        <f t="shared" si="36"/>
        <v>100</v>
      </c>
    </row>
    <row r="115" spans="1:25" s="27" customFormat="1" ht="31.5" outlineLevel="5" x14ac:dyDescent="0.2">
      <c r="A115" s="5" t="s">
        <v>99</v>
      </c>
      <c r="B115" s="6" t="s">
        <v>73</v>
      </c>
      <c r="C115" s="6" t="s">
        <v>369</v>
      </c>
      <c r="D115" s="6" t="s">
        <v>100</v>
      </c>
      <c r="E115" s="6"/>
      <c r="F115" s="86">
        <f>F116</f>
        <v>2172.1999999999998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X115" s="95">
        <f t="shared" si="60"/>
        <v>2172.1999999999998</v>
      </c>
      <c r="Y115" s="18">
        <f t="shared" si="36"/>
        <v>100</v>
      </c>
    </row>
    <row r="116" spans="1:25" s="27" customFormat="1" ht="31.5" outlineLevel="5" x14ac:dyDescent="0.2">
      <c r="A116" s="48" t="s">
        <v>103</v>
      </c>
      <c r="B116" s="49" t="s">
        <v>73</v>
      </c>
      <c r="C116" s="49" t="s">
        <v>369</v>
      </c>
      <c r="D116" s="49" t="s">
        <v>104</v>
      </c>
      <c r="E116" s="49"/>
      <c r="F116" s="87">
        <v>2172.1999999999998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X116" s="134">
        <v>2172.1999999999998</v>
      </c>
      <c r="Y116" s="18">
        <f t="shared" si="36"/>
        <v>100</v>
      </c>
    </row>
    <row r="117" spans="1:25" s="107" customFormat="1" ht="47.25" outlineLevel="5" x14ac:dyDescent="0.2">
      <c r="A117" s="120" t="s">
        <v>360</v>
      </c>
      <c r="B117" s="121" t="s">
        <v>73</v>
      </c>
      <c r="C117" s="121" t="s">
        <v>359</v>
      </c>
      <c r="D117" s="121" t="s">
        <v>5</v>
      </c>
      <c r="E117" s="121"/>
      <c r="F117" s="122">
        <f>F118</f>
        <v>7130.393</v>
      </c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4"/>
      <c r="X117" s="138">
        <f t="shared" ref="X117:X118" si="61">X118</f>
        <v>6620.9659600000005</v>
      </c>
      <c r="Y117" s="18">
        <f t="shared" si="36"/>
        <v>92.855554525535979</v>
      </c>
    </row>
    <row r="118" spans="1:25" s="107" customFormat="1" ht="31.5" outlineLevel="5" x14ac:dyDescent="0.2">
      <c r="A118" s="125" t="s">
        <v>99</v>
      </c>
      <c r="B118" s="126" t="s">
        <v>73</v>
      </c>
      <c r="C118" s="126" t="s">
        <v>359</v>
      </c>
      <c r="D118" s="126" t="s">
        <v>100</v>
      </c>
      <c r="E118" s="126"/>
      <c r="F118" s="127">
        <f>F119</f>
        <v>7130.393</v>
      </c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9"/>
      <c r="X118" s="139">
        <f t="shared" si="61"/>
        <v>6620.9659600000005</v>
      </c>
      <c r="Y118" s="18">
        <f t="shared" si="36"/>
        <v>92.855554525535979</v>
      </c>
    </row>
    <row r="119" spans="1:25" s="107" customFormat="1" ht="31.5" outlineLevel="5" x14ac:dyDescent="0.2">
      <c r="A119" s="103" t="s">
        <v>103</v>
      </c>
      <c r="B119" s="104" t="s">
        <v>73</v>
      </c>
      <c r="C119" s="104" t="s">
        <v>359</v>
      </c>
      <c r="D119" s="104" t="s">
        <v>104</v>
      </c>
      <c r="E119" s="104"/>
      <c r="F119" s="105">
        <v>7130.393</v>
      </c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X119" s="137">
        <v>6620.9659600000005</v>
      </c>
      <c r="Y119" s="18">
        <f t="shared" si="36"/>
        <v>92.855554525535979</v>
      </c>
    </row>
    <row r="120" spans="1:25" s="27" customFormat="1" ht="31.5" outlineLevel="6" x14ac:dyDescent="0.2">
      <c r="A120" s="51" t="s">
        <v>158</v>
      </c>
      <c r="B120" s="19" t="s">
        <v>73</v>
      </c>
      <c r="C120" s="19" t="s">
        <v>159</v>
      </c>
      <c r="D120" s="19" t="s">
        <v>5</v>
      </c>
      <c r="E120" s="19"/>
      <c r="F120" s="20">
        <f>F121+F124+F127</f>
        <v>23944.714</v>
      </c>
      <c r="G120" s="20">
        <f t="shared" ref="G120:V120" si="62">G121</f>
        <v>0</v>
      </c>
      <c r="H120" s="20">
        <f t="shared" si="62"/>
        <v>0</v>
      </c>
      <c r="I120" s="20">
        <f t="shared" si="62"/>
        <v>0</v>
      </c>
      <c r="J120" s="20">
        <f t="shared" si="62"/>
        <v>0</v>
      </c>
      <c r="K120" s="20">
        <f t="shared" si="62"/>
        <v>0</v>
      </c>
      <c r="L120" s="20">
        <f t="shared" si="62"/>
        <v>0</v>
      </c>
      <c r="M120" s="20">
        <f t="shared" si="62"/>
        <v>0</v>
      </c>
      <c r="N120" s="20">
        <f t="shared" si="62"/>
        <v>0</v>
      </c>
      <c r="O120" s="20">
        <f t="shared" si="62"/>
        <v>0</v>
      </c>
      <c r="P120" s="20">
        <f t="shared" si="62"/>
        <v>0</v>
      </c>
      <c r="Q120" s="20">
        <f t="shared" si="62"/>
        <v>0</v>
      </c>
      <c r="R120" s="20">
        <f t="shared" si="62"/>
        <v>0</v>
      </c>
      <c r="S120" s="20">
        <f t="shared" si="62"/>
        <v>0</v>
      </c>
      <c r="T120" s="20">
        <f t="shared" si="62"/>
        <v>0</v>
      </c>
      <c r="U120" s="20">
        <f t="shared" si="62"/>
        <v>0</v>
      </c>
      <c r="V120" s="20">
        <f t="shared" si="62"/>
        <v>0</v>
      </c>
      <c r="X120" s="94">
        <f t="shared" ref="X120" si="63">X121+X124+X127</f>
        <v>21625.50938</v>
      </c>
      <c r="Y120" s="18">
        <f t="shared" si="36"/>
        <v>90.314335681770928</v>
      </c>
    </row>
    <row r="121" spans="1:25" s="27" customFormat="1" ht="18.75" outlineLevel="6" x14ac:dyDescent="0.2">
      <c r="A121" s="5" t="s">
        <v>117</v>
      </c>
      <c r="B121" s="6" t="s">
        <v>73</v>
      </c>
      <c r="C121" s="6" t="s">
        <v>159</v>
      </c>
      <c r="D121" s="6" t="s">
        <v>118</v>
      </c>
      <c r="E121" s="6"/>
      <c r="F121" s="7">
        <f>F122+F123</f>
        <v>14779.79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X121" s="95">
        <f t="shared" ref="X121" si="64">X122+X123</f>
        <v>13643.99619</v>
      </c>
      <c r="Y121" s="18">
        <f t="shared" si="36"/>
        <v>92.315223626316751</v>
      </c>
    </row>
    <row r="122" spans="1:25" s="27" customFormat="1" ht="18.75" outlineLevel="6" x14ac:dyDescent="0.2">
      <c r="A122" s="48" t="s">
        <v>94</v>
      </c>
      <c r="B122" s="49" t="s">
        <v>73</v>
      </c>
      <c r="C122" s="49" t="s">
        <v>159</v>
      </c>
      <c r="D122" s="49" t="s">
        <v>119</v>
      </c>
      <c r="E122" s="49"/>
      <c r="F122" s="50">
        <v>14779.79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X122" s="134">
        <v>13643.99619</v>
      </c>
      <c r="Y122" s="18">
        <f t="shared" si="36"/>
        <v>92.315223626316751</v>
      </c>
    </row>
    <row r="123" spans="1:25" s="27" customFormat="1" ht="31.5" outlineLevel="6" x14ac:dyDescent="0.2">
      <c r="A123" s="48" t="s">
        <v>95</v>
      </c>
      <c r="B123" s="49" t="s">
        <v>73</v>
      </c>
      <c r="C123" s="49" t="s">
        <v>159</v>
      </c>
      <c r="D123" s="49" t="s">
        <v>120</v>
      </c>
      <c r="E123" s="49"/>
      <c r="F123" s="50">
        <v>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X123" s="134">
        <v>0</v>
      </c>
      <c r="Y123" s="18">
        <v>0</v>
      </c>
    </row>
    <row r="124" spans="1:25" s="27" customFormat="1" ht="23.25" customHeight="1" outlineLevel="6" x14ac:dyDescent="0.2">
      <c r="A124" s="5" t="s">
        <v>99</v>
      </c>
      <c r="B124" s="6" t="s">
        <v>73</v>
      </c>
      <c r="C124" s="6" t="s">
        <v>159</v>
      </c>
      <c r="D124" s="6" t="s">
        <v>100</v>
      </c>
      <c r="E124" s="6"/>
      <c r="F124" s="7">
        <f>F125+F126</f>
        <v>8865.5920000000006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X124" s="95">
        <f t="shared" ref="X124" si="65">X125+X126</f>
        <v>7698.6587600000003</v>
      </c>
      <c r="Y124" s="18">
        <f t="shared" si="36"/>
        <v>86.837503462825723</v>
      </c>
    </row>
    <row r="125" spans="1:25" s="27" customFormat="1" ht="31.5" outlineLevel="6" x14ac:dyDescent="0.2">
      <c r="A125" s="48" t="s">
        <v>101</v>
      </c>
      <c r="B125" s="49" t="s">
        <v>73</v>
      </c>
      <c r="C125" s="49" t="s">
        <v>159</v>
      </c>
      <c r="D125" s="49" t="s">
        <v>102</v>
      </c>
      <c r="E125" s="49"/>
      <c r="F125" s="50">
        <v>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X125" s="134">
        <v>0</v>
      </c>
      <c r="Y125" s="18">
        <v>0</v>
      </c>
    </row>
    <row r="126" spans="1:25" s="27" customFormat="1" ht="31.5" outlineLevel="6" x14ac:dyDescent="0.2">
      <c r="A126" s="48" t="s">
        <v>103</v>
      </c>
      <c r="B126" s="49" t="s">
        <v>73</v>
      </c>
      <c r="C126" s="49" t="s">
        <v>159</v>
      </c>
      <c r="D126" s="49" t="s">
        <v>104</v>
      </c>
      <c r="E126" s="49"/>
      <c r="F126" s="50">
        <v>8865.5920000000006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X126" s="134">
        <v>7698.6587600000003</v>
      </c>
      <c r="Y126" s="18">
        <f t="shared" si="36"/>
        <v>86.837503462825723</v>
      </c>
    </row>
    <row r="127" spans="1:25" s="27" customFormat="1" ht="18.75" outlineLevel="6" x14ac:dyDescent="0.2">
      <c r="A127" s="5" t="s">
        <v>105</v>
      </c>
      <c r="B127" s="6" t="s">
        <v>73</v>
      </c>
      <c r="C127" s="6" t="s">
        <v>159</v>
      </c>
      <c r="D127" s="6" t="s">
        <v>106</v>
      </c>
      <c r="E127" s="6"/>
      <c r="F127" s="7">
        <f>F128+F129</f>
        <v>299.33199999999999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X127" s="95">
        <f t="shared" ref="X127" si="66">X128+X129</f>
        <v>282.85442999999998</v>
      </c>
      <c r="Y127" s="18">
        <f t="shared" si="36"/>
        <v>94.495219355097348</v>
      </c>
    </row>
    <row r="128" spans="1:25" s="27" customFormat="1" ht="22.5" customHeight="1" outlineLevel="6" x14ac:dyDescent="0.2">
      <c r="A128" s="48" t="s">
        <v>107</v>
      </c>
      <c r="B128" s="49" t="s">
        <v>73</v>
      </c>
      <c r="C128" s="49" t="s">
        <v>159</v>
      </c>
      <c r="D128" s="49" t="s">
        <v>109</v>
      </c>
      <c r="E128" s="49"/>
      <c r="F128" s="50">
        <v>256.13200000000001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X128" s="134">
        <v>256.13200000000001</v>
      </c>
      <c r="Y128" s="18">
        <f t="shared" si="36"/>
        <v>100</v>
      </c>
    </row>
    <row r="129" spans="1:25" s="27" customFormat="1" ht="18.75" outlineLevel="6" x14ac:dyDescent="0.2">
      <c r="A129" s="48" t="s">
        <v>108</v>
      </c>
      <c r="B129" s="49" t="s">
        <v>73</v>
      </c>
      <c r="C129" s="49" t="s">
        <v>159</v>
      </c>
      <c r="D129" s="49" t="s">
        <v>110</v>
      </c>
      <c r="E129" s="49"/>
      <c r="F129" s="50">
        <v>43.2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X129" s="134">
        <v>26.722429999999999</v>
      </c>
      <c r="Y129" s="18">
        <f t="shared" si="36"/>
        <v>61.857476851851843</v>
      </c>
    </row>
    <row r="130" spans="1:25" s="27" customFormat="1" ht="31.5" outlineLevel="6" x14ac:dyDescent="0.2">
      <c r="A130" s="51" t="s">
        <v>362</v>
      </c>
      <c r="B130" s="19" t="s">
        <v>73</v>
      </c>
      <c r="C130" s="19" t="s">
        <v>361</v>
      </c>
      <c r="D130" s="19" t="s">
        <v>5</v>
      </c>
      <c r="E130" s="19"/>
      <c r="F130" s="85">
        <f>F131</f>
        <v>838.91366000000005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X130" s="94">
        <f t="shared" ref="X130:X131" si="67">X131</f>
        <v>564.54807000000005</v>
      </c>
      <c r="Y130" s="18">
        <f t="shared" si="36"/>
        <v>67.295133804353597</v>
      </c>
    </row>
    <row r="131" spans="1:25" s="27" customFormat="1" ht="18.75" outlineLevel="6" x14ac:dyDescent="0.2">
      <c r="A131" s="5" t="s">
        <v>127</v>
      </c>
      <c r="B131" s="6" t="s">
        <v>73</v>
      </c>
      <c r="C131" s="6" t="s">
        <v>361</v>
      </c>
      <c r="D131" s="6" t="s">
        <v>128</v>
      </c>
      <c r="E131" s="6"/>
      <c r="F131" s="86">
        <f>F132</f>
        <v>838.91366000000005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X131" s="95">
        <f t="shared" si="67"/>
        <v>564.54807000000005</v>
      </c>
      <c r="Y131" s="18">
        <f t="shared" si="36"/>
        <v>67.295133804353597</v>
      </c>
    </row>
    <row r="132" spans="1:25" s="27" customFormat="1" ht="47.25" outlineLevel="6" x14ac:dyDescent="0.2">
      <c r="A132" s="57" t="s">
        <v>296</v>
      </c>
      <c r="B132" s="49" t="s">
        <v>73</v>
      </c>
      <c r="C132" s="49" t="s">
        <v>361</v>
      </c>
      <c r="D132" s="49" t="s">
        <v>87</v>
      </c>
      <c r="E132" s="49"/>
      <c r="F132" s="87">
        <v>838.91366000000005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X132" s="134">
        <v>564.54807000000005</v>
      </c>
      <c r="Y132" s="18">
        <f t="shared" si="36"/>
        <v>67.295133804353597</v>
      </c>
    </row>
    <row r="133" spans="1:25" s="27" customFormat="1" ht="31.5" outlineLevel="6" x14ac:dyDescent="0.2">
      <c r="A133" s="65" t="s">
        <v>161</v>
      </c>
      <c r="B133" s="19" t="s">
        <v>73</v>
      </c>
      <c r="C133" s="19" t="s">
        <v>160</v>
      </c>
      <c r="D133" s="19" t="s">
        <v>5</v>
      </c>
      <c r="E133" s="19"/>
      <c r="F133" s="20">
        <f>F134+F137</f>
        <v>1003.4</v>
      </c>
      <c r="G133" s="13">
        <f t="shared" ref="G133:V133" si="68">G134</f>
        <v>0</v>
      </c>
      <c r="H133" s="13">
        <f t="shared" si="68"/>
        <v>0</v>
      </c>
      <c r="I133" s="13">
        <f t="shared" si="68"/>
        <v>0</v>
      </c>
      <c r="J133" s="13">
        <f t="shared" si="68"/>
        <v>0</v>
      </c>
      <c r="K133" s="13">
        <f t="shared" si="68"/>
        <v>0</v>
      </c>
      <c r="L133" s="13">
        <f t="shared" si="68"/>
        <v>0</v>
      </c>
      <c r="M133" s="13">
        <f t="shared" si="68"/>
        <v>0</v>
      </c>
      <c r="N133" s="13">
        <f t="shared" si="68"/>
        <v>0</v>
      </c>
      <c r="O133" s="13">
        <f t="shared" si="68"/>
        <v>0</v>
      </c>
      <c r="P133" s="13">
        <f t="shared" si="68"/>
        <v>0</v>
      </c>
      <c r="Q133" s="13">
        <f t="shared" si="68"/>
        <v>0</v>
      </c>
      <c r="R133" s="13">
        <f t="shared" si="68"/>
        <v>0</v>
      </c>
      <c r="S133" s="13">
        <f t="shared" si="68"/>
        <v>0</v>
      </c>
      <c r="T133" s="13">
        <f t="shared" si="68"/>
        <v>0</v>
      </c>
      <c r="U133" s="13">
        <f t="shared" si="68"/>
        <v>0</v>
      </c>
      <c r="V133" s="13">
        <f t="shared" si="68"/>
        <v>0</v>
      </c>
      <c r="X133" s="94">
        <f t="shared" ref="X133" si="69">X134+X137</f>
        <v>998.76690000000008</v>
      </c>
      <c r="Y133" s="18">
        <f t="shared" si="36"/>
        <v>99.538259916284645</v>
      </c>
    </row>
    <row r="134" spans="1:25" s="27" customFormat="1" ht="31.5" outlineLevel="6" x14ac:dyDescent="0.2">
      <c r="A134" s="5" t="s">
        <v>98</v>
      </c>
      <c r="B134" s="6" t="s">
        <v>73</v>
      </c>
      <c r="C134" s="6" t="s">
        <v>160</v>
      </c>
      <c r="D134" s="6" t="s">
        <v>97</v>
      </c>
      <c r="E134" s="6"/>
      <c r="F134" s="7">
        <f>F135+F136</f>
        <v>894.8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X134" s="95">
        <f t="shared" ref="X134" si="70">X135+X136</f>
        <v>890.16690000000006</v>
      </c>
      <c r="Y134" s="18">
        <f t="shared" si="36"/>
        <v>99.482219490388928</v>
      </c>
    </row>
    <row r="135" spans="1:25" s="27" customFormat="1" ht="18.75" outlineLevel="6" x14ac:dyDescent="0.2">
      <c r="A135" s="48" t="s">
        <v>94</v>
      </c>
      <c r="B135" s="49" t="s">
        <v>73</v>
      </c>
      <c r="C135" s="49" t="s">
        <v>160</v>
      </c>
      <c r="D135" s="49" t="s">
        <v>93</v>
      </c>
      <c r="E135" s="49"/>
      <c r="F135" s="50">
        <v>894.8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X135" s="134">
        <v>890.16690000000006</v>
      </c>
      <c r="Y135" s="18">
        <f t="shared" si="36"/>
        <v>99.482219490388928</v>
      </c>
    </row>
    <row r="136" spans="1:25" s="27" customFormat="1" ht="31.5" outlineLevel="6" x14ac:dyDescent="0.2">
      <c r="A136" s="48" t="s">
        <v>95</v>
      </c>
      <c r="B136" s="49" t="s">
        <v>73</v>
      </c>
      <c r="C136" s="49" t="s">
        <v>160</v>
      </c>
      <c r="D136" s="49" t="s">
        <v>96</v>
      </c>
      <c r="E136" s="49"/>
      <c r="F136" s="50">
        <v>0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X136" s="134">
        <v>0</v>
      </c>
      <c r="Y136" s="18">
        <v>0</v>
      </c>
    </row>
    <row r="137" spans="1:25" s="27" customFormat="1" ht="31.5" outlineLevel="6" x14ac:dyDescent="0.2">
      <c r="A137" s="5" t="s">
        <v>99</v>
      </c>
      <c r="B137" s="6" t="s">
        <v>73</v>
      </c>
      <c r="C137" s="6" t="s">
        <v>160</v>
      </c>
      <c r="D137" s="6" t="s">
        <v>100</v>
      </c>
      <c r="E137" s="6"/>
      <c r="F137" s="7">
        <f>F138+F139</f>
        <v>108.6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X137" s="95">
        <f t="shared" ref="X137" si="71">X138+X139</f>
        <v>108.6</v>
      </c>
      <c r="Y137" s="18">
        <f t="shared" si="36"/>
        <v>100</v>
      </c>
    </row>
    <row r="138" spans="1:25" s="27" customFormat="1" ht="31.5" outlineLevel="6" x14ac:dyDescent="0.2">
      <c r="A138" s="48" t="s">
        <v>101</v>
      </c>
      <c r="B138" s="49" t="s">
        <v>73</v>
      </c>
      <c r="C138" s="49" t="s">
        <v>160</v>
      </c>
      <c r="D138" s="49" t="s">
        <v>102</v>
      </c>
      <c r="E138" s="49"/>
      <c r="F138" s="50">
        <v>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X138" s="134">
        <v>0</v>
      </c>
      <c r="Y138" s="18">
        <v>0</v>
      </c>
    </row>
    <row r="139" spans="1:25" s="27" customFormat="1" ht="31.5" outlineLevel="6" x14ac:dyDescent="0.2">
      <c r="A139" s="48" t="s">
        <v>103</v>
      </c>
      <c r="B139" s="49" t="s">
        <v>73</v>
      </c>
      <c r="C139" s="49" t="s">
        <v>160</v>
      </c>
      <c r="D139" s="49" t="s">
        <v>104</v>
      </c>
      <c r="E139" s="49"/>
      <c r="F139" s="50">
        <v>108.6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X139" s="134">
        <v>108.6</v>
      </c>
      <c r="Y139" s="18">
        <f t="shared" si="36"/>
        <v>100</v>
      </c>
    </row>
    <row r="140" spans="1:25" s="27" customFormat="1" ht="31.5" outlineLevel="6" x14ac:dyDescent="0.2">
      <c r="A140" s="65" t="s">
        <v>163</v>
      </c>
      <c r="B140" s="19" t="s">
        <v>73</v>
      </c>
      <c r="C140" s="19" t="s">
        <v>162</v>
      </c>
      <c r="D140" s="19" t="s">
        <v>5</v>
      </c>
      <c r="E140" s="19"/>
      <c r="F140" s="20">
        <f>F141+F144</f>
        <v>538</v>
      </c>
      <c r="G140" s="13">
        <f t="shared" ref="G140:V140" si="72">G141</f>
        <v>0</v>
      </c>
      <c r="H140" s="13">
        <f t="shared" si="72"/>
        <v>0</v>
      </c>
      <c r="I140" s="13">
        <f t="shared" si="72"/>
        <v>0</v>
      </c>
      <c r="J140" s="13">
        <f t="shared" si="72"/>
        <v>0</v>
      </c>
      <c r="K140" s="13">
        <f t="shared" si="72"/>
        <v>0</v>
      </c>
      <c r="L140" s="13">
        <f t="shared" si="72"/>
        <v>0</v>
      </c>
      <c r="M140" s="13">
        <f t="shared" si="72"/>
        <v>0</v>
      </c>
      <c r="N140" s="13">
        <f t="shared" si="72"/>
        <v>0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X140" s="94">
        <f t="shared" ref="X140" si="73">X141+X144</f>
        <v>519.80000000000007</v>
      </c>
      <c r="Y140" s="18">
        <f t="shared" si="36"/>
        <v>96.617100371747227</v>
      </c>
    </row>
    <row r="141" spans="1:25" s="27" customFormat="1" ht="31.5" outlineLevel="6" x14ac:dyDescent="0.2">
      <c r="A141" s="5" t="s">
        <v>98</v>
      </c>
      <c r="B141" s="6" t="s">
        <v>73</v>
      </c>
      <c r="C141" s="6" t="s">
        <v>162</v>
      </c>
      <c r="D141" s="6" t="s">
        <v>97</v>
      </c>
      <c r="E141" s="6"/>
      <c r="F141" s="7">
        <f>F142+F143</f>
        <v>458.18900000000002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X141" s="95">
        <f t="shared" ref="X141" si="74">X142+X143</f>
        <v>454.32672000000002</v>
      </c>
      <c r="Y141" s="18">
        <f t="shared" si="36"/>
        <v>99.157055276316115</v>
      </c>
    </row>
    <row r="142" spans="1:25" s="27" customFormat="1" ht="18.75" outlineLevel="6" x14ac:dyDescent="0.2">
      <c r="A142" s="48" t="s">
        <v>94</v>
      </c>
      <c r="B142" s="49" t="s">
        <v>73</v>
      </c>
      <c r="C142" s="49" t="s">
        <v>162</v>
      </c>
      <c r="D142" s="49" t="s">
        <v>93</v>
      </c>
      <c r="E142" s="49"/>
      <c r="F142" s="50">
        <v>458.18900000000002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X142" s="134">
        <v>454.32672000000002</v>
      </c>
      <c r="Y142" s="18">
        <f t="shared" ref="Y142:Y201" si="75">X142/F142*100</f>
        <v>99.157055276316115</v>
      </c>
    </row>
    <row r="143" spans="1:25" s="27" customFormat="1" ht="31.5" outlineLevel="6" x14ac:dyDescent="0.2">
      <c r="A143" s="48" t="s">
        <v>95</v>
      </c>
      <c r="B143" s="49" t="s">
        <v>73</v>
      </c>
      <c r="C143" s="49" t="s">
        <v>162</v>
      </c>
      <c r="D143" s="49" t="s">
        <v>96</v>
      </c>
      <c r="E143" s="49"/>
      <c r="F143" s="50">
        <v>0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X143" s="134">
        <v>0</v>
      </c>
      <c r="Y143" s="18">
        <v>0</v>
      </c>
    </row>
    <row r="144" spans="1:25" s="27" customFormat="1" ht="31.5" outlineLevel="6" x14ac:dyDescent="0.2">
      <c r="A144" s="5" t="s">
        <v>99</v>
      </c>
      <c r="B144" s="6" t="s">
        <v>73</v>
      </c>
      <c r="C144" s="6" t="s">
        <v>162</v>
      </c>
      <c r="D144" s="6" t="s">
        <v>100</v>
      </c>
      <c r="E144" s="6"/>
      <c r="F144" s="7">
        <f>F145+F146</f>
        <v>79.811000000000007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X144" s="95">
        <f t="shared" ref="X144" si="76">X145+X146</f>
        <v>65.473280000000003</v>
      </c>
      <c r="Y144" s="18">
        <f t="shared" si="75"/>
        <v>82.035408652942579</v>
      </c>
    </row>
    <row r="145" spans="1:25" s="27" customFormat="1" ht="31.5" outlineLevel="6" x14ac:dyDescent="0.2">
      <c r="A145" s="48" t="s">
        <v>101</v>
      </c>
      <c r="B145" s="49" t="s">
        <v>73</v>
      </c>
      <c r="C145" s="49" t="s">
        <v>162</v>
      </c>
      <c r="D145" s="49" t="s">
        <v>102</v>
      </c>
      <c r="E145" s="49"/>
      <c r="F145" s="50">
        <v>0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X145" s="134">
        <v>0</v>
      </c>
      <c r="Y145" s="18">
        <v>0</v>
      </c>
    </row>
    <row r="146" spans="1:25" s="27" customFormat="1" ht="31.5" outlineLevel="6" x14ac:dyDescent="0.2">
      <c r="A146" s="48" t="s">
        <v>103</v>
      </c>
      <c r="B146" s="49" t="s">
        <v>73</v>
      </c>
      <c r="C146" s="49" t="s">
        <v>162</v>
      </c>
      <c r="D146" s="49" t="s">
        <v>104</v>
      </c>
      <c r="E146" s="49"/>
      <c r="F146" s="50">
        <v>79.811000000000007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X146" s="134">
        <v>65.473280000000003</v>
      </c>
      <c r="Y146" s="18">
        <f t="shared" si="75"/>
        <v>82.035408652942579</v>
      </c>
    </row>
    <row r="147" spans="1:25" s="27" customFormat="1" ht="31.5" outlineLevel="6" x14ac:dyDescent="0.2">
      <c r="A147" s="65" t="s">
        <v>164</v>
      </c>
      <c r="B147" s="19" t="s">
        <v>73</v>
      </c>
      <c r="C147" s="19" t="s">
        <v>165</v>
      </c>
      <c r="D147" s="19" t="s">
        <v>5</v>
      </c>
      <c r="E147" s="19"/>
      <c r="F147" s="20">
        <f>F148+F150</f>
        <v>652</v>
      </c>
      <c r="G147" s="13">
        <f t="shared" ref="G147:V147" si="77">G148</f>
        <v>0</v>
      </c>
      <c r="H147" s="13">
        <f t="shared" si="77"/>
        <v>0</v>
      </c>
      <c r="I147" s="13">
        <f t="shared" si="77"/>
        <v>0</v>
      </c>
      <c r="J147" s="13">
        <f t="shared" si="77"/>
        <v>0</v>
      </c>
      <c r="K147" s="13">
        <f t="shared" si="77"/>
        <v>0</v>
      </c>
      <c r="L147" s="13">
        <f t="shared" si="77"/>
        <v>0</v>
      </c>
      <c r="M147" s="13">
        <f t="shared" si="77"/>
        <v>0</v>
      </c>
      <c r="N147" s="13">
        <f t="shared" si="77"/>
        <v>0</v>
      </c>
      <c r="O147" s="13">
        <f t="shared" si="77"/>
        <v>0</v>
      </c>
      <c r="P147" s="13">
        <f t="shared" si="77"/>
        <v>0</v>
      </c>
      <c r="Q147" s="13">
        <f t="shared" si="77"/>
        <v>0</v>
      </c>
      <c r="R147" s="13">
        <f t="shared" si="77"/>
        <v>0</v>
      </c>
      <c r="S147" s="13">
        <f t="shared" si="77"/>
        <v>0</v>
      </c>
      <c r="T147" s="13">
        <f t="shared" si="77"/>
        <v>0</v>
      </c>
      <c r="U147" s="13">
        <f t="shared" si="77"/>
        <v>0</v>
      </c>
      <c r="V147" s="13">
        <f t="shared" si="77"/>
        <v>0</v>
      </c>
      <c r="X147" s="94">
        <f t="shared" ref="X147" si="78">X148+X150</f>
        <v>605.47208999999998</v>
      </c>
      <c r="Y147" s="18">
        <f t="shared" si="75"/>
        <v>92.863817484662576</v>
      </c>
    </row>
    <row r="148" spans="1:25" s="27" customFormat="1" ht="31.5" outlineLevel="6" x14ac:dyDescent="0.2">
      <c r="A148" s="5" t="s">
        <v>98</v>
      </c>
      <c r="B148" s="6" t="s">
        <v>73</v>
      </c>
      <c r="C148" s="6" t="s">
        <v>165</v>
      </c>
      <c r="D148" s="6" t="s">
        <v>97</v>
      </c>
      <c r="E148" s="6"/>
      <c r="F148" s="7">
        <f>F149</f>
        <v>569.4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X148" s="95">
        <f t="shared" ref="X148" si="79">X149</f>
        <v>522.87216000000001</v>
      </c>
      <c r="Y148" s="18">
        <f t="shared" si="75"/>
        <v>91.828619599578502</v>
      </c>
    </row>
    <row r="149" spans="1:25" s="27" customFormat="1" ht="18.75" outlineLevel="6" x14ac:dyDescent="0.2">
      <c r="A149" s="48" t="s">
        <v>94</v>
      </c>
      <c r="B149" s="49" t="s">
        <v>73</v>
      </c>
      <c r="C149" s="49" t="s">
        <v>165</v>
      </c>
      <c r="D149" s="49" t="s">
        <v>93</v>
      </c>
      <c r="E149" s="53"/>
      <c r="F149" s="50">
        <v>569.4</v>
      </c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X149" s="134">
        <v>522.87216000000001</v>
      </c>
      <c r="Y149" s="18">
        <f t="shared" si="75"/>
        <v>91.828619599578502</v>
      </c>
    </row>
    <row r="150" spans="1:25" s="27" customFormat="1" ht="31.5" outlineLevel="6" x14ac:dyDescent="0.2">
      <c r="A150" s="5" t="s">
        <v>99</v>
      </c>
      <c r="B150" s="6" t="s">
        <v>73</v>
      </c>
      <c r="C150" s="6" t="s">
        <v>165</v>
      </c>
      <c r="D150" s="6" t="s">
        <v>100</v>
      </c>
      <c r="E150" s="46"/>
      <c r="F150" s="7">
        <f>F151+F152</f>
        <v>82.6</v>
      </c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X150" s="95">
        <f t="shared" ref="X150" si="80">X151+X152</f>
        <v>82.599930000000001</v>
      </c>
      <c r="Y150" s="18">
        <f t="shared" si="75"/>
        <v>99.999915254237294</v>
      </c>
    </row>
    <row r="151" spans="1:25" s="27" customFormat="1" ht="31.5" outlineLevel="6" x14ac:dyDescent="0.2">
      <c r="A151" s="48" t="s">
        <v>101</v>
      </c>
      <c r="B151" s="49" t="s">
        <v>73</v>
      </c>
      <c r="C151" s="49" t="s">
        <v>165</v>
      </c>
      <c r="D151" s="49" t="s">
        <v>102</v>
      </c>
      <c r="E151" s="53"/>
      <c r="F151" s="50">
        <v>0</v>
      </c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X151" s="134">
        <v>0</v>
      </c>
      <c r="Y151" s="18">
        <v>0</v>
      </c>
    </row>
    <row r="152" spans="1:25" s="27" customFormat="1" ht="31.5" outlineLevel="6" x14ac:dyDescent="0.2">
      <c r="A152" s="48" t="s">
        <v>103</v>
      </c>
      <c r="B152" s="49" t="s">
        <v>73</v>
      </c>
      <c r="C152" s="49" t="s">
        <v>165</v>
      </c>
      <c r="D152" s="49" t="s">
        <v>104</v>
      </c>
      <c r="E152" s="53"/>
      <c r="F152" s="50">
        <v>82.6</v>
      </c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X152" s="134">
        <v>82.599930000000001</v>
      </c>
      <c r="Y152" s="18">
        <f t="shared" si="75"/>
        <v>99.999915254237294</v>
      </c>
    </row>
    <row r="153" spans="1:25" s="27" customFormat="1" ht="18.75" outlineLevel="6" x14ac:dyDescent="0.2">
      <c r="A153" s="14" t="s">
        <v>166</v>
      </c>
      <c r="B153" s="12" t="s">
        <v>73</v>
      </c>
      <c r="C153" s="12" t="s">
        <v>6</v>
      </c>
      <c r="D153" s="12" t="s">
        <v>5</v>
      </c>
      <c r="E153" s="12"/>
      <c r="F153" s="13">
        <f>F161+F168+F154</f>
        <v>275.76499999999999</v>
      </c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X153" s="93">
        <f t="shared" ref="X153" si="81">X161+X168+X154</f>
        <v>275.76089000000002</v>
      </c>
      <c r="Y153" s="18">
        <f t="shared" si="75"/>
        <v>99.998509600565711</v>
      </c>
    </row>
    <row r="154" spans="1:25" s="27" customFormat="1" ht="31.5" outlineLevel="6" x14ac:dyDescent="0.2">
      <c r="A154" s="65" t="s">
        <v>333</v>
      </c>
      <c r="B154" s="63" t="s">
        <v>73</v>
      </c>
      <c r="C154" s="63" t="s">
        <v>284</v>
      </c>
      <c r="D154" s="63" t="s">
        <v>5</v>
      </c>
      <c r="E154" s="63"/>
      <c r="F154" s="64">
        <f>F155+F158</f>
        <v>90.5</v>
      </c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X154" s="97">
        <f t="shared" ref="X154" si="82">X155+X158</f>
        <v>90.496229999999997</v>
      </c>
      <c r="Y154" s="18">
        <f t="shared" si="75"/>
        <v>99.995834254143645</v>
      </c>
    </row>
    <row r="155" spans="1:25" s="27" customFormat="1" ht="33.75" customHeight="1" outlineLevel="6" x14ac:dyDescent="0.2">
      <c r="A155" s="5" t="s">
        <v>285</v>
      </c>
      <c r="B155" s="6" t="s">
        <v>73</v>
      </c>
      <c r="C155" s="6" t="s">
        <v>282</v>
      </c>
      <c r="D155" s="6" t="s">
        <v>5</v>
      </c>
      <c r="E155" s="12"/>
      <c r="F155" s="7">
        <f>F156</f>
        <v>70.5</v>
      </c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X155" s="95">
        <f t="shared" ref="X155" si="83">X156</f>
        <v>70.5</v>
      </c>
      <c r="Y155" s="18">
        <f t="shared" si="75"/>
        <v>100</v>
      </c>
    </row>
    <row r="156" spans="1:25" s="27" customFormat="1" ht="31.5" outlineLevel="6" x14ac:dyDescent="0.2">
      <c r="A156" s="48" t="s">
        <v>99</v>
      </c>
      <c r="B156" s="49" t="s">
        <v>73</v>
      </c>
      <c r="C156" s="49" t="s">
        <v>282</v>
      </c>
      <c r="D156" s="49" t="s">
        <v>100</v>
      </c>
      <c r="E156" s="12"/>
      <c r="F156" s="50">
        <f>F157</f>
        <v>70.5</v>
      </c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X156" s="134">
        <v>70.5</v>
      </c>
      <c r="Y156" s="18">
        <f t="shared" si="75"/>
        <v>100</v>
      </c>
    </row>
    <row r="157" spans="1:25" s="27" customFormat="1" ht="31.5" outlineLevel="6" x14ac:dyDescent="0.2">
      <c r="A157" s="48" t="s">
        <v>103</v>
      </c>
      <c r="B157" s="49" t="s">
        <v>73</v>
      </c>
      <c r="C157" s="49" t="s">
        <v>282</v>
      </c>
      <c r="D157" s="49" t="s">
        <v>104</v>
      </c>
      <c r="E157" s="12"/>
      <c r="F157" s="50">
        <v>70.5</v>
      </c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X157" s="134">
        <v>70.5</v>
      </c>
      <c r="Y157" s="18">
        <f t="shared" si="75"/>
        <v>100</v>
      </c>
    </row>
    <row r="158" spans="1:25" s="27" customFormat="1" ht="31.5" outlineLevel="6" x14ac:dyDescent="0.2">
      <c r="A158" s="5" t="s">
        <v>286</v>
      </c>
      <c r="B158" s="6" t="s">
        <v>73</v>
      </c>
      <c r="C158" s="6" t="s">
        <v>283</v>
      </c>
      <c r="D158" s="6" t="s">
        <v>5</v>
      </c>
      <c r="E158" s="12"/>
      <c r="F158" s="7">
        <f>F159</f>
        <v>20</v>
      </c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X158" s="95">
        <f t="shared" ref="X158" si="84">X159</f>
        <v>19.996230000000001</v>
      </c>
      <c r="Y158" s="18">
        <f t="shared" si="75"/>
        <v>99.981150000000014</v>
      </c>
    </row>
    <row r="159" spans="1:25" s="27" customFormat="1" ht="31.5" outlineLevel="6" x14ac:dyDescent="0.2">
      <c r="A159" s="48" t="s">
        <v>99</v>
      </c>
      <c r="B159" s="49" t="s">
        <v>73</v>
      </c>
      <c r="C159" s="49" t="s">
        <v>283</v>
      </c>
      <c r="D159" s="49" t="s">
        <v>100</v>
      </c>
      <c r="E159" s="12"/>
      <c r="F159" s="50">
        <f>F160</f>
        <v>20</v>
      </c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X159" s="134">
        <v>19.996230000000001</v>
      </c>
      <c r="Y159" s="18">
        <f t="shared" si="75"/>
        <v>99.981150000000014</v>
      </c>
    </row>
    <row r="160" spans="1:25" s="27" customFormat="1" ht="31.5" outlineLevel="6" x14ac:dyDescent="0.2">
      <c r="A160" s="48" t="s">
        <v>103</v>
      </c>
      <c r="B160" s="49" t="s">
        <v>73</v>
      </c>
      <c r="C160" s="49" t="s">
        <v>283</v>
      </c>
      <c r="D160" s="49" t="s">
        <v>104</v>
      </c>
      <c r="E160" s="12"/>
      <c r="F160" s="50">
        <v>20</v>
      </c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X160" s="134">
        <v>19.996230000000001</v>
      </c>
      <c r="Y160" s="18">
        <f t="shared" si="75"/>
        <v>99.981150000000014</v>
      </c>
    </row>
    <row r="161" spans="1:25" s="27" customFormat="1" ht="18.75" outlineLevel="6" x14ac:dyDescent="0.2">
      <c r="A161" s="51" t="s">
        <v>334</v>
      </c>
      <c r="B161" s="19" t="s">
        <v>73</v>
      </c>
      <c r="C161" s="19" t="s">
        <v>49</v>
      </c>
      <c r="D161" s="19" t="s">
        <v>5</v>
      </c>
      <c r="E161" s="19"/>
      <c r="F161" s="20">
        <f>F162+F165</f>
        <v>107.66</v>
      </c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X161" s="94">
        <f t="shared" ref="X161" si="85">X162+X165</f>
        <v>107.65966</v>
      </c>
      <c r="Y161" s="18">
        <f t="shared" si="75"/>
        <v>99.999684190971578</v>
      </c>
    </row>
    <row r="162" spans="1:25" s="27" customFormat="1" ht="31.5" outlineLevel="6" x14ac:dyDescent="0.2">
      <c r="A162" s="5" t="s">
        <v>168</v>
      </c>
      <c r="B162" s="6" t="s">
        <v>73</v>
      </c>
      <c r="C162" s="6" t="s">
        <v>167</v>
      </c>
      <c r="D162" s="6" t="s">
        <v>5</v>
      </c>
      <c r="E162" s="6"/>
      <c r="F162" s="7">
        <f>F163</f>
        <v>67.66</v>
      </c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X162" s="95">
        <f t="shared" ref="X162" si="86">X163</f>
        <v>67.66</v>
      </c>
      <c r="Y162" s="18">
        <f t="shared" si="75"/>
        <v>100</v>
      </c>
    </row>
    <row r="163" spans="1:25" s="27" customFormat="1" ht="31.5" outlineLevel="6" x14ac:dyDescent="0.2">
      <c r="A163" s="48" t="s">
        <v>99</v>
      </c>
      <c r="B163" s="49" t="s">
        <v>73</v>
      </c>
      <c r="C163" s="49" t="s">
        <v>167</v>
      </c>
      <c r="D163" s="49" t="s">
        <v>100</v>
      </c>
      <c r="E163" s="49"/>
      <c r="F163" s="50">
        <f>F164</f>
        <v>67.66</v>
      </c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X163" s="134">
        <v>67.66</v>
      </c>
      <c r="Y163" s="18">
        <f t="shared" si="75"/>
        <v>100</v>
      </c>
    </row>
    <row r="164" spans="1:25" s="27" customFormat="1" ht="31.5" outlineLevel="6" x14ac:dyDescent="0.2">
      <c r="A164" s="48" t="s">
        <v>103</v>
      </c>
      <c r="B164" s="49" t="s">
        <v>73</v>
      </c>
      <c r="C164" s="49" t="s">
        <v>167</v>
      </c>
      <c r="D164" s="49" t="s">
        <v>104</v>
      </c>
      <c r="E164" s="49"/>
      <c r="F164" s="50">
        <v>67.66</v>
      </c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X164" s="134">
        <v>67.66</v>
      </c>
      <c r="Y164" s="18">
        <f t="shared" si="75"/>
        <v>100</v>
      </c>
    </row>
    <row r="165" spans="1:25" s="27" customFormat="1" ht="31.5" outlineLevel="6" x14ac:dyDescent="0.2">
      <c r="A165" s="5" t="s">
        <v>169</v>
      </c>
      <c r="B165" s="6" t="s">
        <v>73</v>
      </c>
      <c r="C165" s="6" t="s">
        <v>170</v>
      </c>
      <c r="D165" s="6" t="s">
        <v>5</v>
      </c>
      <c r="E165" s="6"/>
      <c r="F165" s="7">
        <f>F166</f>
        <v>40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X165" s="95">
        <f t="shared" ref="X165" si="87">X166</f>
        <v>39.999659999999999</v>
      </c>
      <c r="Y165" s="18">
        <f t="shared" si="75"/>
        <v>99.999149999999986</v>
      </c>
    </row>
    <row r="166" spans="1:25" s="27" customFormat="1" ht="31.5" outlineLevel="6" x14ac:dyDescent="0.2">
      <c r="A166" s="48" t="s">
        <v>99</v>
      </c>
      <c r="B166" s="49" t="s">
        <v>73</v>
      </c>
      <c r="C166" s="49" t="s">
        <v>170</v>
      </c>
      <c r="D166" s="49" t="s">
        <v>100</v>
      </c>
      <c r="E166" s="49"/>
      <c r="F166" s="50">
        <f>F167</f>
        <v>40</v>
      </c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X166" s="134">
        <v>39.999659999999999</v>
      </c>
      <c r="Y166" s="18">
        <f t="shared" si="75"/>
        <v>99.999149999999986</v>
      </c>
    </row>
    <row r="167" spans="1:25" s="27" customFormat="1" ht="31.5" outlineLevel="6" x14ac:dyDescent="0.2">
      <c r="A167" s="48" t="s">
        <v>103</v>
      </c>
      <c r="B167" s="49" t="s">
        <v>73</v>
      </c>
      <c r="C167" s="49" t="s">
        <v>170</v>
      </c>
      <c r="D167" s="49" t="s">
        <v>104</v>
      </c>
      <c r="E167" s="49"/>
      <c r="F167" s="50">
        <v>40</v>
      </c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X167" s="134">
        <v>39.999659999999999</v>
      </c>
      <c r="Y167" s="18">
        <f t="shared" si="75"/>
        <v>99.999149999999986</v>
      </c>
    </row>
    <row r="168" spans="1:25" s="27" customFormat="1" ht="31.5" outlineLevel="6" x14ac:dyDescent="0.2">
      <c r="A168" s="51" t="s">
        <v>335</v>
      </c>
      <c r="B168" s="19" t="s">
        <v>73</v>
      </c>
      <c r="C168" s="19" t="s">
        <v>171</v>
      </c>
      <c r="D168" s="19" t="s">
        <v>5</v>
      </c>
      <c r="E168" s="19"/>
      <c r="F168" s="20">
        <f>F169</f>
        <v>77.605000000000004</v>
      </c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X168" s="94">
        <f t="shared" ref="X168:X169" si="88">X169</f>
        <v>77.605000000000004</v>
      </c>
      <c r="Y168" s="18">
        <f t="shared" si="75"/>
        <v>100</v>
      </c>
    </row>
    <row r="169" spans="1:25" s="27" customFormat="1" ht="47.25" outlineLevel="6" x14ac:dyDescent="0.2">
      <c r="A169" s="5" t="s">
        <v>172</v>
      </c>
      <c r="B169" s="6" t="s">
        <v>73</v>
      </c>
      <c r="C169" s="6" t="s">
        <v>173</v>
      </c>
      <c r="D169" s="6" t="s">
        <v>5</v>
      </c>
      <c r="E169" s="6"/>
      <c r="F169" s="7">
        <f>F170</f>
        <v>77.605000000000004</v>
      </c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X169" s="95">
        <f t="shared" si="88"/>
        <v>77.605000000000004</v>
      </c>
      <c r="Y169" s="18">
        <f t="shared" si="75"/>
        <v>100</v>
      </c>
    </row>
    <row r="170" spans="1:25" s="27" customFormat="1" ht="31.5" outlineLevel="6" x14ac:dyDescent="0.2">
      <c r="A170" s="48" t="s">
        <v>99</v>
      </c>
      <c r="B170" s="49" t="s">
        <v>73</v>
      </c>
      <c r="C170" s="49" t="s">
        <v>173</v>
      </c>
      <c r="D170" s="49" t="s">
        <v>100</v>
      </c>
      <c r="E170" s="49"/>
      <c r="F170" s="50">
        <f>F171</f>
        <v>77.605000000000004</v>
      </c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X170" s="134">
        <v>77.605000000000004</v>
      </c>
      <c r="Y170" s="18">
        <f t="shared" si="75"/>
        <v>100</v>
      </c>
    </row>
    <row r="171" spans="1:25" s="27" customFormat="1" ht="31.5" outlineLevel="6" x14ac:dyDescent="0.2">
      <c r="A171" s="48" t="s">
        <v>103</v>
      </c>
      <c r="B171" s="49" t="s">
        <v>73</v>
      </c>
      <c r="C171" s="49" t="s">
        <v>173</v>
      </c>
      <c r="D171" s="49" t="s">
        <v>104</v>
      </c>
      <c r="E171" s="49"/>
      <c r="F171" s="50">
        <v>77.605000000000004</v>
      </c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X171" s="134">
        <v>77.605000000000004</v>
      </c>
      <c r="Y171" s="18">
        <f t="shared" si="75"/>
        <v>100</v>
      </c>
    </row>
    <row r="172" spans="1:25" s="27" customFormat="1" ht="18.75" outlineLevel="6" x14ac:dyDescent="0.2">
      <c r="A172" s="66" t="s">
        <v>175</v>
      </c>
      <c r="B172" s="33" t="s">
        <v>176</v>
      </c>
      <c r="C172" s="33" t="s">
        <v>6</v>
      </c>
      <c r="D172" s="33" t="s">
        <v>5</v>
      </c>
      <c r="E172" s="44"/>
      <c r="F172" s="67">
        <f>F173</f>
        <v>1508.8</v>
      </c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X172" s="140">
        <f t="shared" ref="X172:X176" si="89">X173</f>
        <v>1508.8</v>
      </c>
      <c r="Y172" s="18">
        <f t="shared" si="75"/>
        <v>100</v>
      </c>
    </row>
    <row r="173" spans="1:25" ht="18.75" outlineLevel="6" x14ac:dyDescent="0.2">
      <c r="A173" s="68" t="s">
        <v>85</v>
      </c>
      <c r="B173" s="9" t="s">
        <v>86</v>
      </c>
      <c r="C173" s="9" t="s">
        <v>6</v>
      </c>
      <c r="D173" s="9" t="s">
        <v>5</v>
      </c>
      <c r="E173" s="69" t="s">
        <v>5</v>
      </c>
      <c r="F173" s="70">
        <f>F174</f>
        <v>1508.8</v>
      </c>
      <c r="G173" s="34" t="e">
        <f>#REF!</f>
        <v>#REF!</v>
      </c>
      <c r="H173" s="34" t="e">
        <f>#REF!</f>
        <v>#REF!</v>
      </c>
      <c r="I173" s="34" t="e">
        <f>#REF!</f>
        <v>#REF!</v>
      </c>
      <c r="J173" s="34" t="e">
        <f>#REF!</f>
        <v>#REF!</v>
      </c>
      <c r="K173" s="34" t="e">
        <f>#REF!</f>
        <v>#REF!</v>
      </c>
      <c r="L173" s="34" t="e">
        <f>#REF!</f>
        <v>#REF!</v>
      </c>
      <c r="M173" s="34" t="e">
        <f>#REF!</f>
        <v>#REF!</v>
      </c>
      <c r="N173" s="34" t="e">
        <f>#REF!</f>
        <v>#REF!</v>
      </c>
      <c r="O173" s="34" t="e">
        <f>#REF!</f>
        <v>#REF!</v>
      </c>
      <c r="P173" s="34" t="e">
        <f>#REF!</f>
        <v>#REF!</v>
      </c>
      <c r="Q173" s="34" t="e">
        <f>#REF!</f>
        <v>#REF!</v>
      </c>
      <c r="R173" s="34" t="e">
        <f>#REF!</f>
        <v>#REF!</v>
      </c>
      <c r="S173" s="34" t="e">
        <f>#REF!</f>
        <v>#REF!</v>
      </c>
      <c r="T173" s="34" t="e">
        <f>#REF!</f>
        <v>#REF!</v>
      </c>
      <c r="U173" s="34" t="e">
        <f>#REF!</f>
        <v>#REF!</v>
      </c>
      <c r="V173" s="39" t="e">
        <f>#REF!</f>
        <v>#REF!</v>
      </c>
      <c r="W173" s="47"/>
      <c r="X173" s="141">
        <f t="shared" si="89"/>
        <v>1508.8</v>
      </c>
      <c r="Y173" s="18">
        <f t="shared" si="75"/>
        <v>100</v>
      </c>
    </row>
    <row r="174" spans="1:25" ht="31.5" outlineLevel="6" x14ac:dyDescent="0.2">
      <c r="A174" s="22" t="s">
        <v>142</v>
      </c>
      <c r="B174" s="12" t="s">
        <v>86</v>
      </c>
      <c r="C174" s="12" t="s">
        <v>143</v>
      </c>
      <c r="D174" s="12" t="s">
        <v>5</v>
      </c>
      <c r="E174" s="45"/>
      <c r="F174" s="35">
        <f>F175</f>
        <v>1508.8</v>
      </c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40"/>
      <c r="W174" s="43"/>
      <c r="X174" s="142">
        <f t="shared" si="89"/>
        <v>1508.8</v>
      </c>
      <c r="Y174" s="18">
        <f t="shared" si="75"/>
        <v>100</v>
      </c>
    </row>
    <row r="175" spans="1:25" ht="31.5" outlineLevel="6" x14ac:dyDescent="0.2">
      <c r="A175" s="22" t="s">
        <v>147</v>
      </c>
      <c r="B175" s="12" t="s">
        <v>86</v>
      </c>
      <c r="C175" s="12" t="s">
        <v>144</v>
      </c>
      <c r="D175" s="12" t="s">
        <v>5</v>
      </c>
      <c r="E175" s="45"/>
      <c r="F175" s="35">
        <f>F176</f>
        <v>1508.8</v>
      </c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40"/>
      <c r="W175" s="43"/>
      <c r="X175" s="142">
        <f t="shared" si="89"/>
        <v>1508.8</v>
      </c>
      <c r="Y175" s="18">
        <f t="shared" si="75"/>
        <v>100</v>
      </c>
    </row>
    <row r="176" spans="1:25" ht="31.5" outlineLevel="6" x14ac:dyDescent="0.2">
      <c r="A176" s="54" t="s">
        <v>43</v>
      </c>
      <c r="B176" s="19" t="s">
        <v>86</v>
      </c>
      <c r="C176" s="19" t="s">
        <v>174</v>
      </c>
      <c r="D176" s="19" t="s">
        <v>5</v>
      </c>
      <c r="E176" s="55" t="s">
        <v>5</v>
      </c>
      <c r="F176" s="56">
        <f>F177</f>
        <v>1508.8</v>
      </c>
      <c r="G176" s="36">
        <f>G177</f>
        <v>1397.92</v>
      </c>
      <c r="H176" s="36">
        <f t="shared" ref="H176:V176" si="90">H177</f>
        <v>0</v>
      </c>
      <c r="I176" s="36">
        <f t="shared" si="90"/>
        <v>0</v>
      </c>
      <c r="J176" s="36">
        <f t="shared" si="90"/>
        <v>0</v>
      </c>
      <c r="K176" s="36">
        <f t="shared" si="90"/>
        <v>0</v>
      </c>
      <c r="L176" s="36">
        <f t="shared" si="90"/>
        <v>0</v>
      </c>
      <c r="M176" s="36">
        <f t="shared" si="90"/>
        <v>0</v>
      </c>
      <c r="N176" s="36">
        <f t="shared" si="90"/>
        <v>0</v>
      </c>
      <c r="O176" s="36">
        <f t="shared" si="90"/>
        <v>0</v>
      </c>
      <c r="P176" s="36">
        <f t="shared" si="90"/>
        <v>0</v>
      </c>
      <c r="Q176" s="36">
        <f t="shared" si="90"/>
        <v>0</v>
      </c>
      <c r="R176" s="36">
        <f t="shared" si="90"/>
        <v>0</v>
      </c>
      <c r="S176" s="36">
        <f t="shared" si="90"/>
        <v>0</v>
      </c>
      <c r="T176" s="36">
        <f t="shared" si="90"/>
        <v>0</v>
      </c>
      <c r="U176" s="36">
        <f t="shared" si="90"/>
        <v>0</v>
      </c>
      <c r="V176" s="41">
        <f t="shared" si="90"/>
        <v>0</v>
      </c>
      <c r="W176" s="42"/>
      <c r="X176" s="143">
        <f t="shared" si="89"/>
        <v>1508.8</v>
      </c>
      <c r="Y176" s="18">
        <f t="shared" si="75"/>
        <v>100</v>
      </c>
    </row>
    <row r="177" spans="1:25" ht="18.75" outlineLevel="6" x14ac:dyDescent="0.2">
      <c r="A177" s="26" t="s">
        <v>121</v>
      </c>
      <c r="B177" s="6" t="s">
        <v>86</v>
      </c>
      <c r="C177" s="6" t="s">
        <v>174</v>
      </c>
      <c r="D177" s="6" t="s">
        <v>122</v>
      </c>
      <c r="E177" s="46" t="s">
        <v>19</v>
      </c>
      <c r="F177" s="36">
        <v>1508.8</v>
      </c>
      <c r="G177" s="36">
        <v>1397.92</v>
      </c>
      <c r="H177" s="37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38"/>
      <c r="W177" s="42"/>
      <c r="X177" s="144">
        <v>1508.8</v>
      </c>
      <c r="Y177" s="18">
        <f t="shared" si="75"/>
        <v>100</v>
      </c>
    </row>
    <row r="178" spans="1:25" s="27" customFormat="1" ht="32.25" customHeight="1" outlineLevel="6" x14ac:dyDescent="0.2">
      <c r="A178" s="16" t="s">
        <v>61</v>
      </c>
      <c r="B178" s="17" t="s">
        <v>60</v>
      </c>
      <c r="C178" s="17" t="s">
        <v>6</v>
      </c>
      <c r="D178" s="17" t="s">
        <v>5</v>
      </c>
      <c r="E178" s="17"/>
      <c r="F178" s="18">
        <f t="shared" ref="F178:F182" si="91">F179</f>
        <v>0</v>
      </c>
      <c r="G178" s="18">
        <f t="shared" ref="G178:V178" si="92">G179</f>
        <v>0</v>
      </c>
      <c r="H178" s="18">
        <f t="shared" si="92"/>
        <v>0</v>
      </c>
      <c r="I178" s="18">
        <f t="shared" si="92"/>
        <v>0</v>
      </c>
      <c r="J178" s="18">
        <f t="shared" si="92"/>
        <v>0</v>
      </c>
      <c r="K178" s="18">
        <f t="shared" si="92"/>
        <v>0</v>
      </c>
      <c r="L178" s="18">
        <f t="shared" si="92"/>
        <v>0</v>
      </c>
      <c r="M178" s="18">
        <f t="shared" si="92"/>
        <v>0</v>
      </c>
      <c r="N178" s="18">
        <f t="shared" si="92"/>
        <v>0</v>
      </c>
      <c r="O178" s="18">
        <f t="shared" si="92"/>
        <v>0</v>
      </c>
      <c r="P178" s="18">
        <f t="shared" si="92"/>
        <v>0</v>
      </c>
      <c r="Q178" s="18">
        <f t="shared" si="92"/>
        <v>0</v>
      </c>
      <c r="R178" s="18">
        <f t="shared" si="92"/>
        <v>0</v>
      </c>
      <c r="S178" s="18">
        <f t="shared" si="92"/>
        <v>0</v>
      </c>
      <c r="T178" s="18">
        <f t="shared" si="92"/>
        <v>0</v>
      </c>
      <c r="U178" s="18">
        <f t="shared" si="92"/>
        <v>0</v>
      </c>
      <c r="V178" s="18">
        <f t="shared" si="92"/>
        <v>0</v>
      </c>
      <c r="X178" s="140">
        <f t="shared" ref="X178:X182" si="93">X179</f>
        <v>46.631999999999998</v>
      </c>
      <c r="Y178" s="18">
        <v>0</v>
      </c>
    </row>
    <row r="179" spans="1:25" s="27" customFormat="1" ht="48" customHeight="1" outlineLevel="3" x14ac:dyDescent="0.2">
      <c r="A179" s="8" t="s">
        <v>35</v>
      </c>
      <c r="B179" s="9" t="s">
        <v>11</v>
      </c>
      <c r="C179" s="9" t="s">
        <v>6</v>
      </c>
      <c r="D179" s="9" t="s">
        <v>5</v>
      </c>
      <c r="E179" s="9"/>
      <c r="F179" s="10">
        <f t="shared" si="91"/>
        <v>0</v>
      </c>
      <c r="G179" s="10">
        <f t="shared" ref="G179:V179" si="94">G181</f>
        <v>0</v>
      </c>
      <c r="H179" s="10">
        <f t="shared" si="94"/>
        <v>0</v>
      </c>
      <c r="I179" s="10">
        <f t="shared" si="94"/>
        <v>0</v>
      </c>
      <c r="J179" s="10">
        <f t="shared" si="94"/>
        <v>0</v>
      </c>
      <c r="K179" s="10">
        <f t="shared" si="94"/>
        <v>0</v>
      </c>
      <c r="L179" s="10">
        <f t="shared" si="94"/>
        <v>0</v>
      </c>
      <c r="M179" s="10">
        <f t="shared" si="94"/>
        <v>0</v>
      </c>
      <c r="N179" s="10">
        <f t="shared" si="94"/>
        <v>0</v>
      </c>
      <c r="O179" s="10">
        <f t="shared" si="94"/>
        <v>0</v>
      </c>
      <c r="P179" s="10">
        <f t="shared" si="94"/>
        <v>0</v>
      </c>
      <c r="Q179" s="10">
        <f t="shared" si="94"/>
        <v>0</v>
      </c>
      <c r="R179" s="10">
        <f t="shared" si="94"/>
        <v>0</v>
      </c>
      <c r="S179" s="10">
        <f t="shared" si="94"/>
        <v>0</v>
      </c>
      <c r="T179" s="10">
        <f t="shared" si="94"/>
        <v>0</v>
      </c>
      <c r="U179" s="10">
        <f t="shared" si="94"/>
        <v>0</v>
      </c>
      <c r="V179" s="10">
        <f t="shared" si="94"/>
        <v>0</v>
      </c>
      <c r="X179" s="98">
        <f t="shared" si="93"/>
        <v>46.631999999999998</v>
      </c>
      <c r="Y179" s="18">
        <v>0</v>
      </c>
    </row>
    <row r="180" spans="1:25" s="27" customFormat="1" ht="34.5" customHeight="1" outlineLevel="3" x14ac:dyDescent="0.2">
      <c r="A180" s="22" t="s">
        <v>142</v>
      </c>
      <c r="B180" s="9" t="s">
        <v>11</v>
      </c>
      <c r="C180" s="9" t="s">
        <v>143</v>
      </c>
      <c r="D180" s="9" t="s">
        <v>5</v>
      </c>
      <c r="E180" s="9"/>
      <c r="F180" s="10">
        <f t="shared" si="91"/>
        <v>0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X180" s="98">
        <f t="shared" si="93"/>
        <v>46.631999999999998</v>
      </c>
      <c r="Y180" s="18">
        <v>0</v>
      </c>
    </row>
    <row r="181" spans="1:25" s="27" customFormat="1" ht="30.75" customHeight="1" outlineLevel="3" x14ac:dyDescent="0.2">
      <c r="A181" s="22" t="s">
        <v>147</v>
      </c>
      <c r="B181" s="12" t="s">
        <v>11</v>
      </c>
      <c r="C181" s="12" t="s">
        <v>144</v>
      </c>
      <c r="D181" s="12" t="s">
        <v>5</v>
      </c>
      <c r="E181" s="12"/>
      <c r="F181" s="13">
        <f t="shared" si="91"/>
        <v>0</v>
      </c>
      <c r="G181" s="13">
        <f t="shared" ref="G181:V182" si="95">G182</f>
        <v>0</v>
      </c>
      <c r="H181" s="13">
        <f t="shared" si="95"/>
        <v>0</v>
      </c>
      <c r="I181" s="13">
        <f t="shared" si="95"/>
        <v>0</v>
      </c>
      <c r="J181" s="13">
        <f t="shared" si="95"/>
        <v>0</v>
      </c>
      <c r="K181" s="13">
        <f t="shared" si="95"/>
        <v>0</v>
      </c>
      <c r="L181" s="13">
        <f t="shared" si="95"/>
        <v>0</v>
      </c>
      <c r="M181" s="13">
        <f t="shared" si="95"/>
        <v>0</v>
      </c>
      <c r="N181" s="13">
        <f t="shared" si="95"/>
        <v>0</v>
      </c>
      <c r="O181" s="13">
        <f t="shared" si="95"/>
        <v>0</v>
      </c>
      <c r="P181" s="13">
        <f t="shared" si="95"/>
        <v>0</v>
      </c>
      <c r="Q181" s="13">
        <f t="shared" si="95"/>
        <v>0</v>
      </c>
      <c r="R181" s="13">
        <f t="shared" si="95"/>
        <v>0</v>
      </c>
      <c r="S181" s="13">
        <f t="shared" si="95"/>
        <v>0</v>
      </c>
      <c r="T181" s="13">
        <f t="shared" si="95"/>
        <v>0</v>
      </c>
      <c r="U181" s="13">
        <f t="shared" si="95"/>
        <v>0</v>
      </c>
      <c r="V181" s="13">
        <f t="shared" si="95"/>
        <v>0</v>
      </c>
      <c r="X181" s="93">
        <f t="shared" si="93"/>
        <v>46.631999999999998</v>
      </c>
      <c r="Y181" s="18">
        <v>0</v>
      </c>
    </row>
    <row r="182" spans="1:25" s="27" customFormat="1" ht="32.25" customHeight="1" outlineLevel="4" x14ac:dyDescent="0.2">
      <c r="A182" s="51" t="s">
        <v>32</v>
      </c>
      <c r="B182" s="19" t="s">
        <v>11</v>
      </c>
      <c r="C182" s="19" t="s">
        <v>153</v>
      </c>
      <c r="D182" s="19" t="s">
        <v>5</v>
      </c>
      <c r="E182" s="19"/>
      <c r="F182" s="20">
        <f t="shared" si="91"/>
        <v>0</v>
      </c>
      <c r="G182" s="7">
        <f t="shared" si="95"/>
        <v>0</v>
      </c>
      <c r="H182" s="7">
        <f t="shared" si="95"/>
        <v>0</v>
      </c>
      <c r="I182" s="7">
        <f t="shared" si="95"/>
        <v>0</v>
      </c>
      <c r="J182" s="7">
        <f t="shared" si="95"/>
        <v>0</v>
      </c>
      <c r="K182" s="7">
        <f t="shared" si="95"/>
        <v>0</v>
      </c>
      <c r="L182" s="7">
        <f t="shared" si="95"/>
        <v>0</v>
      </c>
      <c r="M182" s="7">
        <f t="shared" si="95"/>
        <v>0</v>
      </c>
      <c r="N182" s="7">
        <f t="shared" si="95"/>
        <v>0</v>
      </c>
      <c r="O182" s="7">
        <f t="shared" si="95"/>
        <v>0</v>
      </c>
      <c r="P182" s="7">
        <f t="shared" si="95"/>
        <v>0</v>
      </c>
      <c r="Q182" s="7">
        <f t="shared" si="95"/>
        <v>0</v>
      </c>
      <c r="R182" s="7">
        <f t="shared" si="95"/>
        <v>0</v>
      </c>
      <c r="S182" s="7">
        <f t="shared" si="95"/>
        <v>0</v>
      </c>
      <c r="T182" s="7">
        <f t="shared" si="95"/>
        <v>0</v>
      </c>
      <c r="U182" s="7">
        <f t="shared" si="95"/>
        <v>0</v>
      </c>
      <c r="V182" s="7">
        <f t="shared" si="95"/>
        <v>0</v>
      </c>
      <c r="X182" s="94">
        <f t="shared" si="93"/>
        <v>46.631999999999998</v>
      </c>
      <c r="Y182" s="18">
        <v>0</v>
      </c>
    </row>
    <row r="183" spans="1:25" s="27" customFormat="1" ht="31.5" outlineLevel="5" x14ac:dyDescent="0.2">
      <c r="A183" s="5" t="s">
        <v>99</v>
      </c>
      <c r="B183" s="6" t="s">
        <v>11</v>
      </c>
      <c r="C183" s="6" t="s">
        <v>153</v>
      </c>
      <c r="D183" s="6" t="s">
        <v>100</v>
      </c>
      <c r="E183" s="6"/>
      <c r="F183" s="7">
        <f>F184</f>
        <v>0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X183" s="95">
        <f>X184</f>
        <v>46.631999999999998</v>
      </c>
      <c r="Y183" s="18">
        <v>0</v>
      </c>
    </row>
    <row r="184" spans="1:25" s="27" customFormat="1" ht="31.5" outlineLevel="5" x14ac:dyDescent="0.2">
      <c r="A184" s="48" t="s">
        <v>103</v>
      </c>
      <c r="B184" s="49" t="s">
        <v>11</v>
      </c>
      <c r="C184" s="49" t="s">
        <v>153</v>
      </c>
      <c r="D184" s="49" t="s">
        <v>104</v>
      </c>
      <c r="E184" s="49"/>
      <c r="F184" s="50">
        <v>0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X184" s="134">
        <v>46.631999999999998</v>
      </c>
      <c r="Y184" s="18">
        <v>0</v>
      </c>
    </row>
    <row r="185" spans="1:25" s="27" customFormat="1" ht="18.75" outlineLevel="6" x14ac:dyDescent="0.2">
      <c r="A185" s="16" t="s">
        <v>59</v>
      </c>
      <c r="B185" s="17" t="s">
        <v>58</v>
      </c>
      <c r="C185" s="17" t="s">
        <v>6</v>
      </c>
      <c r="D185" s="17" t="s">
        <v>5</v>
      </c>
      <c r="E185" s="17"/>
      <c r="F185" s="82">
        <f>F192+F209+F186</f>
        <v>12914.868999999999</v>
      </c>
      <c r="G185" s="18">
        <f t="shared" ref="G185:V185" si="96">G192+G209</f>
        <v>0</v>
      </c>
      <c r="H185" s="18">
        <f t="shared" si="96"/>
        <v>0</v>
      </c>
      <c r="I185" s="18">
        <f t="shared" si="96"/>
        <v>0</v>
      </c>
      <c r="J185" s="18">
        <f t="shared" si="96"/>
        <v>0</v>
      </c>
      <c r="K185" s="18">
        <f t="shared" si="96"/>
        <v>0</v>
      </c>
      <c r="L185" s="18">
        <f t="shared" si="96"/>
        <v>0</v>
      </c>
      <c r="M185" s="18">
        <f t="shared" si="96"/>
        <v>0</v>
      </c>
      <c r="N185" s="18">
        <f t="shared" si="96"/>
        <v>0</v>
      </c>
      <c r="O185" s="18">
        <f t="shared" si="96"/>
        <v>0</v>
      </c>
      <c r="P185" s="18">
        <f t="shared" si="96"/>
        <v>0</v>
      </c>
      <c r="Q185" s="18">
        <f t="shared" si="96"/>
        <v>0</v>
      </c>
      <c r="R185" s="18">
        <f t="shared" si="96"/>
        <v>0</v>
      </c>
      <c r="S185" s="18">
        <f t="shared" si="96"/>
        <v>0</v>
      </c>
      <c r="T185" s="18">
        <f t="shared" si="96"/>
        <v>0</v>
      </c>
      <c r="U185" s="18">
        <f t="shared" si="96"/>
        <v>0</v>
      </c>
      <c r="V185" s="18">
        <f t="shared" si="96"/>
        <v>0</v>
      </c>
      <c r="X185" s="140">
        <f t="shared" ref="X185" si="97">X192+X209+X186</f>
        <v>10670.344859999999</v>
      </c>
      <c r="Y185" s="18">
        <f t="shared" si="75"/>
        <v>82.620620154954722</v>
      </c>
    </row>
    <row r="186" spans="1:25" s="27" customFormat="1" ht="18.75" outlineLevel="6" x14ac:dyDescent="0.2">
      <c r="A186" s="71" t="s">
        <v>311</v>
      </c>
      <c r="B186" s="9" t="s">
        <v>313</v>
      </c>
      <c r="C186" s="9" t="s">
        <v>6</v>
      </c>
      <c r="D186" s="9" t="s">
        <v>5</v>
      </c>
      <c r="E186" s="9"/>
      <c r="F186" s="83">
        <f>F187</f>
        <v>400.96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X186" s="98">
        <f t="shared" ref="X186:X190" si="98">X187</f>
        <v>48</v>
      </c>
      <c r="Y186" s="18">
        <f t="shared" si="75"/>
        <v>11.971268954509179</v>
      </c>
    </row>
    <row r="187" spans="1:25" s="27" customFormat="1" ht="31.5" outlineLevel="6" x14ac:dyDescent="0.2">
      <c r="A187" s="22" t="s">
        <v>142</v>
      </c>
      <c r="B187" s="9" t="s">
        <v>313</v>
      </c>
      <c r="C187" s="9" t="s">
        <v>143</v>
      </c>
      <c r="D187" s="9" t="s">
        <v>5</v>
      </c>
      <c r="E187" s="9"/>
      <c r="F187" s="83">
        <f>F188</f>
        <v>400.96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X187" s="98">
        <f t="shared" si="98"/>
        <v>48</v>
      </c>
      <c r="Y187" s="18">
        <f t="shared" si="75"/>
        <v>11.971268954509179</v>
      </c>
    </row>
    <row r="188" spans="1:25" s="27" customFormat="1" ht="31.5" outlineLevel="6" x14ac:dyDescent="0.2">
      <c r="A188" s="22" t="s">
        <v>147</v>
      </c>
      <c r="B188" s="9" t="s">
        <v>313</v>
      </c>
      <c r="C188" s="9" t="s">
        <v>144</v>
      </c>
      <c r="D188" s="9" t="s">
        <v>5</v>
      </c>
      <c r="E188" s="9"/>
      <c r="F188" s="83">
        <f>F189</f>
        <v>400.96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X188" s="98">
        <f t="shared" si="98"/>
        <v>48</v>
      </c>
      <c r="Y188" s="18">
        <f t="shared" si="75"/>
        <v>11.971268954509179</v>
      </c>
    </row>
    <row r="189" spans="1:25" s="27" customFormat="1" ht="47.25" outlineLevel="6" x14ac:dyDescent="0.2">
      <c r="A189" s="65" t="s">
        <v>312</v>
      </c>
      <c r="B189" s="19" t="s">
        <v>313</v>
      </c>
      <c r="C189" s="19" t="s">
        <v>314</v>
      </c>
      <c r="D189" s="19" t="s">
        <v>5</v>
      </c>
      <c r="E189" s="19"/>
      <c r="F189" s="85">
        <f>F190</f>
        <v>400.96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X189" s="94">
        <f t="shared" si="98"/>
        <v>48</v>
      </c>
      <c r="Y189" s="18">
        <f t="shared" si="75"/>
        <v>11.971268954509179</v>
      </c>
    </row>
    <row r="190" spans="1:25" s="27" customFormat="1" ht="31.5" outlineLevel="6" x14ac:dyDescent="0.2">
      <c r="A190" s="5" t="s">
        <v>99</v>
      </c>
      <c r="B190" s="6" t="s">
        <v>313</v>
      </c>
      <c r="C190" s="6" t="s">
        <v>314</v>
      </c>
      <c r="D190" s="6" t="s">
        <v>100</v>
      </c>
      <c r="E190" s="6"/>
      <c r="F190" s="86">
        <f>F191</f>
        <v>400.96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X190" s="95">
        <f t="shared" si="98"/>
        <v>48</v>
      </c>
      <c r="Y190" s="18">
        <f t="shared" si="75"/>
        <v>11.971268954509179</v>
      </c>
    </row>
    <row r="191" spans="1:25" s="27" customFormat="1" ht="31.5" outlineLevel="6" x14ac:dyDescent="0.2">
      <c r="A191" s="48" t="s">
        <v>103</v>
      </c>
      <c r="B191" s="49" t="s">
        <v>313</v>
      </c>
      <c r="C191" s="49" t="s">
        <v>314</v>
      </c>
      <c r="D191" s="49" t="s">
        <v>104</v>
      </c>
      <c r="E191" s="49"/>
      <c r="F191" s="87">
        <v>400.96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X191" s="134">
        <v>48</v>
      </c>
      <c r="Y191" s="18">
        <f t="shared" si="75"/>
        <v>11.971268954509179</v>
      </c>
    </row>
    <row r="192" spans="1:25" s="27" customFormat="1" ht="18.75" outlineLevel="6" x14ac:dyDescent="0.2">
      <c r="A192" s="22" t="s">
        <v>65</v>
      </c>
      <c r="B192" s="9" t="s">
        <v>64</v>
      </c>
      <c r="C192" s="9" t="s">
        <v>6</v>
      </c>
      <c r="D192" s="9" t="s">
        <v>5</v>
      </c>
      <c r="E192" s="9"/>
      <c r="F192" s="83">
        <f>F193+F205</f>
        <v>11700</v>
      </c>
      <c r="G192" s="10">
        <f t="shared" ref="G192:V193" si="99">G193</f>
        <v>0</v>
      </c>
      <c r="H192" s="10">
        <f t="shared" si="99"/>
        <v>0</v>
      </c>
      <c r="I192" s="10">
        <f t="shared" si="99"/>
        <v>0</v>
      </c>
      <c r="J192" s="10">
        <f t="shared" si="99"/>
        <v>0</v>
      </c>
      <c r="K192" s="10">
        <f t="shared" si="99"/>
        <v>0</v>
      </c>
      <c r="L192" s="10">
        <f t="shared" si="99"/>
        <v>0</v>
      </c>
      <c r="M192" s="10">
        <f t="shared" si="99"/>
        <v>0</v>
      </c>
      <c r="N192" s="10">
        <f t="shared" si="99"/>
        <v>0</v>
      </c>
      <c r="O192" s="10">
        <f t="shared" si="99"/>
        <v>0</v>
      </c>
      <c r="P192" s="10">
        <f t="shared" si="99"/>
        <v>0</v>
      </c>
      <c r="Q192" s="10">
        <f t="shared" si="99"/>
        <v>0</v>
      </c>
      <c r="R192" s="10">
        <f t="shared" si="99"/>
        <v>0</v>
      </c>
      <c r="S192" s="10">
        <f t="shared" si="99"/>
        <v>0</v>
      </c>
      <c r="T192" s="10">
        <f t="shared" si="99"/>
        <v>0</v>
      </c>
      <c r="U192" s="10">
        <f t="shared" si="99"/>
        <v>0</v>
      </c>
      <c r="V192" s="10">
        <f t="shared" si="99"/>
        <v>0</v>
      </c>
      <c r="X192" s="98">
        <f t="shared" ref="X192" si="100">X193+X205</f>
        <v>9809.3996399999996</v>
      </c>
      <c r="Y192" s="18">
        <f t="shared" si="75"/>
        <v>83.841022564102559</v>
      </c>
    </row>
    <row r="193" spans="1:25" s="27" customFormat="1" ht="31.5" outlineLevel="6" x14ac:dyDescent="0.2">
      <c r="A193" s="8" t="s">
        <v>336</v>
      </c>
      <c r="B193" s="12" t="s">
        <v>64</v>
      </c>
      <c r="C193" s="12" t="s">
        <v>177</v>
      </c>
      <c r="D193" s="12" t="s">
        <v>5</v>
      </c>
      <c r="E193" s="12"/>
      <c r="F193" s="89">
        <f>F194+F202+F197+F200</f>
        <v>11700</v>
      </c>
      <c r="G193" s="13">
        <f t="shared" si="99"/>
        <v>0</v>
      </c>
      <c r="H193" s="13">
        <f t="shared" si="99"/>
        <v>0</v>
      </c>
      <c r="I193" s="13">
        <f t="shared" si="99"/>
        <v>0</v>
      </c>
      <c r="J193" s="13">
        <f t="shared" si="99"/>
        <v>0</v>
      </c>
      <c r="K193" s="13">
        <f t="shared" si="99"/>
        <v>0</v>
      </c>
      <c r="L193" s="13">
        <f t="shared" si="99"/>
        <v>0</v>
      </c>
      <c r="M193" s="13">
        <f t="shared" si="99"/>
        <v>0</v>
      </c>
      <c r="N193" s="13">
        <f t="shared" si="99"/>
        <v>0</v>
      </c>
      <c r="O193" s="13">
        <f t="shared" si="99"/>
        <v>0</v>
      </c>
      <c r="P193" s="13">
        <f t="shared" si="99"/>
        <v>0</v>
      </c>
      <c r="Q193" s="13">
        <f t="shared" si="99"/>
        <v>0</v>
      </c>
      <c r="R193" s="13">
        <f t="shared" si="99"/>
        <v>0</v>
      </c>
      <c r="S193" s="13">
        <f t="shared" si="99"/>
        <v>0</v>
      </c>
      <c r="T193" s="13">
        <f t="shared" si="99"/>
        <v>0</v>
      </c>
      <c r="U193" s="13">
        <f t="shared" si="99"/>
        <v>0</v>
      </c>
      <c r="V193" s="13">
        <f t="shared" si="99"/>
        <v>0</v>
      </c>
      <c r="X193" s="93">
        <f t="shared" ref="X193" si="101">X194+X202+X197+X200</f>
        <v>9809.3996399999996</v>
      </c>
      <c r="Y193" s="18">
        <f t="shared" si="75"/>
        <v>83.841022564102559</v>
      </c>
    </row>
    <row r="194" spans="1:25" s="27" customFormat="1" ht="51.75" customHeight="1" outlineLevel="6" x14ac:dyDescent="0.2">
      <c r="A194" s="51" t="s">
        <v>178</v>
      </c>
      <c r="B194" s="19" t="s">
        <v>64</v>
      </c>
      <c r="C194" s="19" t="s">
        <v>179</v>
      </c>
      <c r="D194" s="19" t="s">
        <v>5</v>
      </c>
      <c r="E194" s="19"/>
      <c r="F194" s="85">
        <f>F195</f>
        <v>1311.73386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X194" s="94">
        <f t="shared" ref="X194:X195" si="102">X195</f>
        <v>1311.73386</v>
      </c>
      <c r="Y194" s="18">
        <f t="shared" si="75"/>
        <v>100</v>
      </c>
    </row>
    <row r="195" spans="1:25" s="27" customFormat="1" ht="31.5" outlineLevel="6" x14ac:dyDescent="0.2">
      <c r="A195" s="5" t="s">
        <v>99</v>
      </c>
      <c r="B195" s="6" t="s">
        <v>64</v>
      </c>
      <c r="C195" s="6" t="s">
        <v>179</v>
      </c>
      <c r="D195" s="6" t="s">
        <v>100</v>
      </c>
      <c r="E195" s="6"/>
      <c r="F195" s="86">
        <f>F196</f>
        <v>1311.73386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X195" s="95">
        <f t="shared" si="102"/>
        <v>1311.73386</v>
      </c>
      <c r="Y195" s="18">
        <f t="shared" si="75"/>
        <v>100</v>
      </c>
    </row>
    <row r="196" spans="1:25" s="27" customFormat="1" ht="31.5" outlineLevel="6" x14ac:dyDescent="0.2">
      <c r="A196" s="48" t="s">
        <v>103</v>
      </c>
      <c r="B196" s="49" t="s">
        <v>64</v>
      </c>
      <c r="C196" s="49" t="s">
        <v>179</v>
      </c>
      <c r="D196" s="49" t="s">
        <v>104</v>
      </c>
      <c r="E196" s="49"/>
      <c r="F196" s="87">
        <v>1311.73386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X196" s="134">
        <v>1311.73386</v>
      </c>
      <c r="Y196" s="18">
        <f t="shared" si="75"/>
        <v>100</v>
      </c>
    </row>
    <row r="197" spans="1:25" s="27" customFormat="1" ht="49.5" customHeight="1" outlineLevel="6" x14ac:dyDescent="0.2">
      <c r="A197" s="51" t="s">
        <v>328</v>
      </c>
      <c r="B197" s="19" t="s">
        <v>64</v>
      </c>
      <c r="C197" s="19" t="s">
        <v>326</v>
      </c>
      <c r="D197" s="19" t="s">
        <v>5</v>
      </c>
      <c r="E197" s="19"/>
      <c r="F197" s="85">
        <f>F198</f>
        <v>4672.3861399999996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X197" s="94">
        <f t="shared" ref="X197:X198" si="103">X198</f>
        <v>3655.9578000000001</v>
      </c>
      <c r="Y197" s="18">
        <f t="shared" si="75"/>
        <v>78.246054381113296</v>
      </c>
    </row>
    <row r="198" spans="1:25" s="27" customFormat="1" ht="31.5" outlineLevel="6" x14ac:dyDescent="0.2">
      <c r="A198" s="5" t="s">
        <v>99</v>
      </c>
      <c r="B198" s="6" t="s">
        <v>64</v>
      </c>
      <c r="C198" s="6" t="s">
        <v>326</v>
      </c>
      <c r="D198" s="6" t="s">
        <v>100</v>
      </c>
      <c r="E198" s="6"/>
      <c r="F198" s="86">
        <f>F199</f>
        <v>4672.3861399999996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X198" s="95">
        <f t="shared" si="103"/>
        <v>3655.9578000000001</v>
      </c>
      <c r="Y198" s="18">
        <f t="shared" si="75"/>
        <v>78.246054381113296</v>
      </c>
    </row>
    <row r="199" spans="1:25" s="27" customFormat="1" ht="31.5" outlineLevel="6" x14ac:dyDescent="0.2">
      <c r="A199" s="48" t="s">
        <v>103</v>
      </c>
      <c r="B199" s="49" t="s">
        <v>64</v>
      </c>
      <c r="C199" s="49" t="s">
        <v>326</v>
      </c>
      <c r="D199" s="49" t="s">
        <v>104</v>
      </c>
      <c r="E199" s="49"/>
      <c r="F199" s="87">
        <v>4672.3861399999996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X199" s="134">
        <v>3655.9578000000001</v>
      </c>
      <c r="Y199" s="18">
        <f t="shared" si="75"/>
        <v>78.246054381113296</v>
      </c>
    </row>
    <row r="200" spans="1:25" s="27" customFormat="1" ht="63" outlineLevel="6" x14ac:dyDescent="0.2">
      <c r="A200" s="51" t="s">
        <v>329</v>
      </c>
      <c r="B200" s="19" t="s">
        <v>64</v>
      </c>
      <c r="C200" s="19" t="s">
        <v>327</v>
      </c>
      <c r="D200" s="19" t="s">
        <v>5</v>
      </c>
      <c r="E200" s="19"/>
      <c r="F200" s="85">
        <f>F201</f>
        <v>5715.88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X200" s="94">
        <f t="shared" ref="X200" si="104">X201</f>
        <v>4841.7079800000001</v>
      </c>
      <c r="Y200" s="18">
        <f t="shared" si="75"/>
        <v>84.706256604407372</v>
      </c>
    </row>
    <row r="201" spans="1:25" s="27" customFormat="1" ht="18.75" outlineLevel="6" x14ac:dyDescent="0.2">
      <c r="A201" s="48" t="s">
        <v>126</v>
      </c>
      <c r="B201" s="49" t="s">
        <v>64</v>
      </c>
      <c r="C201" s="49" t="s">
        <v>327</v>
      </c>
      <c r="D201" s="49" t="s">
        <v>125</v>
      </c>
      <c r="E201" s="49"/>
      <c r="F201" s="87">
        <v>5715.88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X201" s="134">
        <v>4841.7079800000001</v>
      </c>
      <c r="Y201" s="18">
        <f t="shared" si="75"/>
        <v>84.706256604407372</v>
      </c>
    </row>
    <row r="202" spans="1:25" s="27" customFormat="1" ht="31.5" outlineLevel="6" x14ac:dyDescent="0.25">
      <c r="A202" s="88" t="s">
        <v>298</v>
      </c>
      <c r="B202" s="19" t="s">
        <v>64</v>
      </c>
      <c r="C202" s="19" t="s">
        <v>299</v>
      </c>
      <c r="D202" s="19" t="s">
        <v>5</v>
      </c>
      <c r="E202" s="19"/>
      <c r="F202" s="85">
        <f>F203</f>
        <v>0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X202" s="94">
        <f t="shared" ref="X202:X203" si="105">X203</f>
        <v>0</v>
      </c>
      <c r="Y202" s="18">
        <v>0</v>
      </c>
    </row>
    <row r="203" spans="1:25" s="27" customFormat="1" ht="31.5" outlineLevel="6" x14ac:dyDescent="0.2">
      <c r="A203" s="5" t="s">
        <v>99</v>
      </c>
      <c r="B203" s="6" t="s">
        <v>64</v>
      </c>
      <c r="C203" s="6" t="s">
        <v>299</v>
      </c>
      <c r="D203" s="6" t="s">
        <v>100</v>
      </c>
      <c r="E203" s="6"/>
      <c r="F203" s="86">
        <f>F204</f>
        <v>0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X203" s="95">
        <f t="shared" si="105"/>
        <v>0</v>
      </c>
      <c r="Y203" s="18">
        <v>0</v>
      </c>
    </row>
    <row r="204" spans="1:25" s="27" customFormat="1" ht="31.5" outlineLevel="6" x14ac:dyDescent="0.2">
      <c r="A204" s="48" t="s">
        <v>103</v>
      </c>
      <c r="B204" s="49" t="s">
        <v>64</v>
      </c>
      <c r="C204" s="49" t="s">
        <v>299</v>
      </c>
      <c r="D204" s="49" t="s">
        <v>104</v>
      </c>
      <c r="E204" s="49"/>
      <c r="F204" s="87">
        <v>0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X204" s="134">
        <v>0</v>
      </c>
      <c r="Y204" s="18">
        <v>0</v>
      </c>
    </row>
    <row r="205" spans="1:25" s="27" customFormat="1" ht="31.5" outlineLevel="6" x14ac:dyDescent="0.2">
      <c r="A205" s="8" t="s">
        <v>337</v>
      </c>
      <c r="B205" s="9" t="s">
        <v>64</v>
      </c>
      <c r="C205" s="9" t="s">
        <v>187</v>
      </c>
      <c r="D205" s="9" t="s">
        <v>5</v>
      </c>
      <c r="E205" s="9"/>
      <c r="F205" s="83">
        <f>F206</f>
        <v>0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X205" s="98">
        <f t="shared" ref="X205:X207" si="106">X206</f>
        <v>0</v>
      </c>
      <c r="Y205" s="18">
        <v>0</v>
      </c>
    </row>
    <row r="206" spans="1:25" s="27" customFormat="1" ht="78.75" outlineLevel="6" x14ac:dyDescent="0.25">
      <c r="A206" s="88" t="s">
        <v>300</v>
      </c>
      <c r="B206" s="19" t="s">
        <v>64</v>
      </c>
      <c r="C206" s="19" t="s">
        <v>301</v>
      </c>
      <c r="D206" s="19" t="s">
        <v>5</v>
      </c>
      <c r="E206" s="19"/>
      <c r="F206" s="85">
        <f>F207</f>
        <v>0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X206" s="94">
        <f t="shared" si="106"/>
        <v>0</v>
      </c>
      <c r="Y206" s="18">
        <v>0</v>
      </c>
    </row>
    <row r="207" spans="1:25" s="27" customFormat="1" ht="31.5" outlineLevel="6" x14ac:dyDescent="0.2">
      <c r="A207" s="5" t="s">
        <v>99</v>
      </c>
      <c r="B207" s="6" t="s">
        <v>64</v>
      </c>
      <c r="C207" s="6" t="s">
        <v>301</v>
      </c>
      <c r="D207" s="6" t="s">
        <v>100</v>
      </c>
      <c r="E207" s="6"/>
      <c r="F207" s="86">
        <f>F208</f>
        <v>0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X207" s="95">
        <f t="shared" si="106"/>
        <v>0</v>
      </c>
      <c r="Y207" s="18">
        <v>0</v>
      </c>
    </row>
    <row r="208" spans="1:25" s="27" customFormat="1" ht="31.5" outlineLevel="6" x14ac:dyDescent="0.2">
      <c r="A208" s="48" t="s">
        <v>103</v>
      </c>
      <c r="B208" s="49" t="s">
        <v>64</v>
      </c>
      <c r="C208" s="49" t="s">
        <v>301</v>
      </c>
      <c r="D208" s="49" t="s">
        <v>104</v>
      </c>
      <c r="E208" s="49"/>
      <c r="F208" s="87">
        <v>0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X208" s="134">
        <v>0</v>
      </c>
      <c r="Y208" s="18">
        <v>0</v>
      </c>
    </row>
    <row r="209" spans="1:26" s="27" customFormat="1" ht="18.75" outlineLevel="3" x14ac:dyDescent="0.2">
      <c r="A209" s="8" t="s">
        <v>36</v>
      </c>
      <c r="B209" s="9" t="s">
        <v>12</v>
      </c>
      <c r="C209" s="9" t="s">
        <v>6</v>
      </c>
      <c r="D209" s="9" t="s">
        <v>5</v>
      </c>
      <c r="E209" s="9"/>
      <c r="F209" s="83">
        <f>F210+F215</f>
        <v>813.90899999999999</v>
      </c>
      <c r="G209" s="83">
        <f t="shared" ref="G209:X209" si="107">G210+G215</f>
        <v>0</v>
      </c>
      <c r="H209" s="83">
        <f t="shared" si="107"/>
        <v>0</v>
      </c>
      <c r="I209" s="83">
        <f t="shared" si="107"/>
        <v>0</v>
      </c>
      <c r="J209" s="83">
        <f t="shared" si="107"/>
        <v>0</v>
      </c>
      <c r="K209" s="83">
        <f t="shared" si="107"/>
        <v>0</v>
      </c>
      <c r="L209" s="83">
        <f t="shared" si="107"/>
        <v>0</v>
      </c>
      <c r="M209" s="83">
        <f t="shared" si="107"/>
        <v>0</v>
      </c>
      <c r="N209" s="83">
        <f t="shared" si="107"/>
        <v>0</v>
      </c>
      <c r="O209" s="83">
        <f t="shared" si="107"/>
        <v>0</v>
      </c>
      <c r="P209" s="83">
        <f t="shared" si="107"/>
        <v>0</v>
      </c>
      <c r="Q209" s="83">
        <f t="shared" si="107"/>
        <v>0</v>
      </c>
      <c r="R209" s="83">
        <f t="shared" si="107"/>
        <v>0</v>
      </c>
      <c r="S209" s="83">
        <f t="shared" si="107"/>
        <v>0</v>
      </c>
      <c r="T209" s="83">
        <f t="shared" si="107"/>
        <v>0</v>
      </c>
      <c r="U209" s="83">
        <f t="shared" si="107"/>
        <v>0</v>
      </c>
      <c r="V209" s="83">
        <f t="shared" si="107"/>
        <v>0</v>
      </c>
      <c r="W209" s="83">
        <f t="shared" si="107"/>
        <v>0</v>
      </c>
      <c r="X209" s="98">
        <f t="shared" si="107"/>
        <v>812.94522000000006</v>
      </c>
      <c r="Y209" s="18">
        <f t="shared" ref="Y209:Y272" si="108">X209/F209*100</f>
        <v>99.881586270701035</v>
      </c>
    </row>
    <row r="210" spans="1:26" s="27" customFormat="1" ht="31.5" outlineLevel="3" x14ac:dyDescent="0.2">
      <c r="A210" s="22" t="s">
        <v>142</v>
      </c>
      <c r="B210" s="9" t="s">
        <v>12</v>
      </c>
      <c r="C210" s="9" t="s">
        <v>143</v>
      </c>
      <c r="D210" s="9" t="s">
        <v>5</v>
      </c>
      <c r="E210" s="9"/>
      <c r="F210" s="83">
        <f>F211</f>
        <v>400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X210" s="98">
        <f t="shared" ref="X210:X213" si="109">X211</f>
        <v>399.03696000000002</v>
      </c>
      <c r="Y210" s="18">
        <f t="shared" si="108"/>
        <v>99.759240000000005</v>
      </c>
    </row>
    <row r="211" spans="1:26" s="27" customFormat="1" ht="31.5" outlineLevel="3" x14ac:dyDescent="0.2">
      <c r="A211" s="22" t="s">
        <v>147</v>
      </c>
      <c r="B211" s="9" t="s">
        <v>12</v>
      </c>
      <c r="C211" s="9" t="s">
        <v>144</v>
      </c>
      <c r="D211" s="9" t="s">
        <v>5</v>
      </c>
      <c r="E211" s="9"/>
      <c r="F211" s="83">
        <f>F212</f>
        <v>400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X211" s="98">
        <f t="shared" si="109"/>
        <v>399.03696000000002</v>
      </c>
      <c r="Y211" s="18">
        <f t="shared" si="108"/>
        <v>99.759240000000005</v>
      </c>
    </row>
    <row r="212" spans="1:26" s="27" customFormat="1" ht="33" customHeight="1" outlineLevel="4" x14ac:dyDescent="0.2">
      <c r="A212" s="65" t="s">
        <v>180</v>
      </c>
      <c r="B212" s="63" t="s">
        <v>12</v>
      </c>
      <c r="C212" s="63" t="s">
        <v>181</v>
      </c>
      <c r="D212" s="63" t="s">
        <v>5</v>
      </c>
      <c r="E212" s="63"/>
      <c r="F212" s="91">
        <f>F213</f>
        <v>400</v>
      </c>
      <c r="G212" s="13">
        <f t="shared" ref="G212:V212" si="110">G213</f>
        <v>0</v>
      </c>
      <c r="H212" s="13">
        <f t="shared" si="110"/>
        <v>0</v>
      </c>
      <c r="I212" s="13">
        <f t="shared" si="110"/>
        <v>0</v>
      </c>
      <c r="J212" s="13">
        <f t="shared" si="110"/>
        <v>0</v>
      </c>
      <c r="K212" s="13">
        <f t="shared" si="110"/>
        <v>0</v>
      </c>
      <c r="L212" s="13">
        <f t="shared" si="110"/>
        <v>0</v>
      </c>
      <c r="M212" s="13">
        <f t="shared" si="110"/>
        <v>0</v>
      </c>
      <c r="N212" s="13">
        <f t="shared" si="110"/>
        <v>0</v>
      </c>
      <c r="O212" s="13">
        <f t="shared" si="110"/>
        <v>0</v>
      </c>
      <c r="P212" s="13">
        <f t="shared" si="110"/>
        <v>0</v>
      </c>
      <c r="Q212" s="13">
        <f t="shared" si="110"/>
        <v>0</v>
      </c>
      <c r="R212" s="13">
        <f t="shared" si="110"/>
        <v>0</v>
      </c>
      <c r="S212" s="13">
        <f t="shared" si="110"/>
        <v>0</v>
      </c>
      <c r="T212" s="13">
        <f t="shared" si="110"/>
        <v>0</v>
      </c>
      <c r="U212" s="13">
        <f t="shared" si="110"/>
        <v>0</v>
      </c>
      <c r="V212" s="13">
        <f t="shared" si="110"/>
        <v>0</v>
      </c>
      <c r="X212" s="97">
        <f t="shared" si="109"/>
        <v>399.03696000000002</v>
      </c>
      <c r="Y212" s="18">
        <f t="shared" si="108"/>
        <v>99.759240000000005</v>
      </c>
    </row>
    <row r="213" spans="1:26" s="27" customFormat="1" ht="31.5" outlineLevel="5" x14ac:dyDescent="0.2">
      <c r="A213" s="5" t="s">
        <v>99</v>
      </c>
      <c r="B213" s="6" t="s">
        <v>12</v>
      </c>
      <c r="C213" s="6" t="s">
        <v>181</v>
      </c>
      <c r="D213" s="6" t="s">
        <v>100</v>
      </c>
      <c r="E213" s="6"/>
      <c r="F213" s="86">
        <f>F214</f>
        <v>400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X213" s="95">
        <f t="shared" si="109"/>
        <v>399.03696000000002</v>
      </c>
      <c r="Y213" s="18">
        <f t="shared" si="108"/>
        <v>99.759240000000005</v>
      </c>
    </row>
    <row r="214" spans="1:26" s="27" customFormat="1" ht="31.5" outlineLevel="5" x14ac:dyDescent="0.2">
      <c r="A214" s="48" t="s">
        <v>103</v>
      </c>
      <c r="B214" s="49" t="s">
        <v>12</v>
      </c>
      <c r="C214" s="49" t="s">
        <v>181</v>
      </c>
      <c r="D214" s="49" t="s">
        <v>104</v>
      </c>
      <c r="E214" s="49"/>
      <c r="F214" s="87">
        <v>400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X214" s="134">
        <v>399.03696000000002</v>
      </c>
      <c r="Y214" s="18">
        <f t="shared" si="108"/>
        <v>99.759240000000005</v>
      </c>
      <c r="Z214" s="150"/>
    </row>
    <row r="215" spans="1:26" s="27" customFormat="1" ht="18.75" outlineLevel="5" x14ac:dyDescent="0.2">
      <c r="A215" s="14" t="s">
        <v>166</v>
      </c>
      <c r="B215" s="9" t="s">
        <v>12</v>
      </c>
      <c r="C215" s="9" t="s">
        <v>6</v>
      </c>
      <c r="D215" s="9" t="s">
        <v>5</v>
      </c>
      <c r="E215" s="9"/>
      <c r="F215" s="83">
        <f>F216+F223</f>
        <v>413.90899999999999</v>
      </c>
      <c r="G215" s="83">
        <f t="shared" ref="G215:X215" si="111">G216+G223</f>
        <v>0</v>
      </c>
      <c r="H215" s="83">
        <f t="shared" si="111"/>
        <v>0</v>
      </c>
      <c r="I215" s="83">
        <f t="shared" si="111"/>
        <v>0</v>
      </c>
      <c r="J215" s="83">
        <f t="shared" si="111"/>
        <v>0</v>
      </c>
      <c r="K215" s="83">
        <f t="shared" si="111"/>
        <v>0</v>
      </c>
      <c r="L215" s="83">
        <f t="shared" si="111"/>
        <v>0</v>
      </c>
      <c r="M215" s="83">
        <f t="shared" si="111"/>
        <v>0</v>
      </c>
      <c r="N215" s="83">
        <f t="shared" si="111"/>
        <v>0</v>
      </c>
      <c r="O215" s="83">
        <f t="shared" si="111"/>
        <v>0</v>
      </c>
      <c r="P215" s="83">
        <f t="shared" si="111"/>
        <v>0</v>
      </c>
      <c r="Q215" s="83">
        <f t="shared" si="111"/>
        <v>0</v>
      </c>
      <c r="R215" s="83">
        <f t="shared" si="111"/>
        <v>0</v>
      </c>
      <c r="S215" s="83">
        <f t="shared" si="111"/>
        <v>0</v>
      </c>
      <c r="T215" s="83">
        <f t="shared" si="111"/>
        <v>0</v>
      </c>
      <c r="U215" s="83">
        <f t="shared" si="111"/>
        <v>0</v>
      </c>
      <c r="V215" s="83">
        <f t="shared" si="111"/>
        <v>0</v>
      </c>
      <c r="W215" s="83">
        <f t="shared" si="111"/>
        <v>0</v>
      </c>
      <c r="X215" s="98">
        <f t="shared" si="111"/>
        <v>413.90825999999998</v>
      </c>
      <c r="Y215" s="18">
        <f t="shared" si="108"/>
        <v>99.999821216740884</v>
      </c>
      <c r="Z215" s="150"/>
    </row>
    <row r="216" spans="1:26" s="27" customFormat="1" ht="33" customHeight="1" outlineLevel="5" x14ac:dyDescent="0.2">
      <c r="A216" s="51" t="s">
        <v>338</v>
      </c>
      <c r="B216" s="19" t="s">
        <v>12</v>
      </c>
      <c r="C216" s="19" t="s">
        <v>182</v>
      </c>
      <c r="D216" s="19" t="s">
        <v>5</v>
      </c>
      <c r="E216" s="19"/>
      <c r="F216" s="85">
        <f>F217+F220+F222+F221</f>
        <v>350</v>
      </c>
      <c r="G216" s="85">
        <f t="shared" ref="G216:X216" si="112">G217+G220+G222+G221</f>
        <v>0</v>
      </c>
      <c r="H216" s="85">
        <f t="shared" si="112"/>
        <v>0</v>
      </c>
      <c r="I216" s="85">
        <f t="shared" si="112"/>
        <v>0</v>
      </c>
      <c r="J216" s="85">
        <f t="shared" si="112"/>
        <v>0</v>
      </c>
      <c r="K216" s="85">
        <f t="shared" si="112"/>
        <v>0</v>
      </c>
      <c r="L216" s="85">
        <f t="shared" si="112"/>
        <v>0</v>
      </c>
      <c r="M216" s="85">
        <f t="shared" si="112"/>
        <v>0</v>
      </c>
      <c r="N216" s="85">
        <f t="shared" si="112"/>
        <v>0</v>
      </c>
      <c r="O216" s="85">
        <f t="shared" si="112"/>
        <v>0</v>
      </c>
      <c r="P216" s="85">
        <f t="shared" si="112"/>
        <v>0</v>
      </c>
      <c r="Q216" s="85">
        <f t="shared" si="112"/>
        <v>0</v>
      </c>
      <c r="R216" s="85">
        <f t="shared" si="112"/>
        <v>0</v>
      </c>
      <c r="S216" s="85">
        <f t="shared" si="112"/>
        <v>0</v>
      </c>
      <c r="T216" s="85">
        <f t="shared" si="112"/>
        <v>0</v>
      </c>
      <c r="U216" s="85">
        <f t="shared" si="112"/>
        <v>0</v>
      </c>
      <c r="V216" s="85">
        <f t="shared" si="112"/>
        <v>0</v>
      </c>
      <c r="W216" s="85">
        <f t="shared" si="112"/>
        <v>0</v>
      </c>
      <c r="X216" s="94">
        <f t="shared" si="112"/>
        <v>350</v>
      </c>
      <c r="Y216" s="18">
        <f t="shared" si="108"/>
        <v>100</v>
      </c>
      <c r="Z216" s="150"/>
    </row>
    <row r="217" spans="1:26" s="27" customFormat="1" ht="53.25" customHeight="1" outlineLevel="5" x14ac:dyDescent="0.2">
      <c r="A217" s="5" t="s">
        <v>183</v>
      </c>
      <c r="B217" s="6" t="s">
        <v>12</v>
      </c>
      <c r="C217" s="6" t="s">
        <v>184</v>
      </c>
      <c r="D217" s="6" t="s">
        <v>5</v>
      </c>
      <c r="E217" s="6"/>
      <c r="F217" s="86">
        <f>F218</f>
        <v>50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X217" s="95">
        <f t="shared" ref="X217" si="113">X218</f>
        <v>50</v>
      </c>
      <c r="Y217" s="18">
        <f t="shared" si="108"/>
        <v>100</v>
      </c>
      <c r="Z217" s="150"/>
    </row>
    <row r="218" spans="1:26" s="27" customFormat="1" ht="31.5" outlineLevel="5" x14ac:dyDescent="0.2">
      <c r="A218" s="48" t="s">
        <v>99</v>
      </c>
      <c r="B218" s="49" t="s">
        <v>12</v>
      </c>
      <c r="C218" s="49" t="s">
        <v>184</v>
      </c>
      <c r="D218" s="49" t="s">
        <v>100</v>
      </c>
      <c r="E218" s="49"/>
      <c r="F218" s="87">
        <f>F219</f>
        <v>50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X218" s="134">
        <v>50</v>
      </c>
      <c r="Y218" s="18">
        <f t="shared" si="108"/>
        <v>100</v>
      </c>
      <c r="Z218" s="150"/>
    </row>
    <row r="219" spans="1:26" s="27" customFormat="1" ht="31.5" outlineLevel="5" x14ac:dyDescent="0.2">
      <c r="A219" s="48" t="s">
        <v>103</v>
      </c>
      <c r="B219" s="49" t="s">
        <v>12</v>
      </c>
      <c r="C219" s="49" t="s">
        <v>184</v>
      </c>
      <c r="D219" s="49" t="s">
        <v>104</v>
      </c>
      <c r="E219" s="49"/>
      <c r="F219" s="87">
        <v>50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X219" s="134">
        <v>50</v>
      </c>
      <c r="Y219" s="18">
        <f t="shared" si="108"/>
        <v>100</v>
      </c>
      <c r="Z219" s="150"/>
    </row>
    <row r="220" spans="1:26" s="27" customFormat="1" ht="31.5" outlineLevel="5" x14ac:dyDescent="0.2">
      <c r="A220" s="5" t="s">
        <v>185</v>
      </c>
      <c r="B220" s="6" t="s">
        <v>12</v>
      </c>
      <c r="C220" s="6" t="s">
        <v>186</v>
      </c>
      <c r="D220" s="6" t="s">
        <v>123</v>
      </c>
      <c r="E220" s="6"/>
      <c r="F220" s="86">
        <v>50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X220" s="95">
        <v>50</v>
      </c>
      <c r="Y220" s="18">
        <f t="shared" si="108"/>
        <v>100</v>
      </c>
      <c r="Z220" s="150"/>
    </row>
    <row r="221" spans="1:26" s="27" customFormat="1" ht="31.5" outlineLevel="5" x14ac:dyDescent="0.2">
      <c r="A221" s="5" t="s">
        <v>375</v>
      </c>
      <c r="B221" s="6" t="s">
        <v>12</v>
      </c>
      <c r="C221" s="6" t="s">
        <v>376</v>
      </c>
      <c r="D221" s="6" t="s">
        <v>123</v>
      </c>
      <c r="E221" s="6"/>
      <c r="F221" s="86">
        <v>217.197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X221" s="95">
        <v>217.197</v>
      </c>
      <c r="Y221" s="18">
        <f t="shared" si="108"/>
        <v>100</v>
      </c>
      <c r="Z221" s="150"/>
    </row>
    <row r="222" spans="1:26" s="27" customFormat="1" ht="31.5" outlineLevel="5" x14ac:dyDescent="0.2">
      <c r="A222" s="5" t="s">
        <v>303</v>
      </c>
      <c r="B222" s="6" t="s">
        <v>12</v>
      </c>
      <c r="C222" s="6" t="s">
        <v>302</v>
      </c>
      <c r="D222" s="6" t="s">
        <v>123</v>
      </c>
      <c r="E222" s="6"/>
      <c r="F222" s="86">
        <v>32.802999999999997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X222" s="95">
        <v>32.802999999999997</v>
      </c>
      <c r="Y222" s="18">
        <f t="shared" si="108"/>
        <v>100</v>
      </c>
      <c r="Z222" s="150"/>
    </row>
    <row r="223" spans="1:26" s="27" customFormat="1" ht="31.5" outlineLevel="5" x14ac:dyDescent="0.2">
      <c r="A223" s="51" t="s">
        <v>124</v>
      </c>
      <c r="B223" s="19" t="s">
        <v>12</v>
      </c>
      <c r="C223" s="19" t="s">
        <v>187</v>
      </c>
      <c r="D223" s="19" t="s">
        <v>5</v>
      </c>
      <c r="E223" s="19"/>
      <c r="F223" s="20">
        <f>F224</f>
        <v>63.908999999999999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X223" s="94">
        <f t="shared" ref="X223:X224" si="114">X224</f>
        <v>63.908259999999999</v>
      </c>
      <c r="Y223" s="18">
        <f t="shared" si="108"/>
        <v>99.998842103616084</v>
      </c>
      <c r="Z223" s="150"/>
    </row>
    <row r="224" spans="1:26" s="27" customFormat="1" ht="47.25" outlineLevel="5" x14ac:dyDescent="0.2">
      <c r="A224" s="5" t="s">
        <v>188</v>
      </c>
      <c r="B224" s="6" t="s">
        <v>12</v>
      </c>
      <c r="C224" s="6" t="s">
        <v>189</v>
      </c>
      <c r="D224" s="6" t="s">
        <v>5</v>
      </c>
      <c r="E224" s="6"/>
      <c r="F224" s="7">
        <f>F225</f>
        <v>63.908999999999999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X224" s="95">
        <f t="shared" si="114"/>
        <v>63.908259999999999</v>
      </c>
      <c r="Y224" s="18">
        <f t="shared" si="108"/>
        <v>99.998842103616084</v>
      </c>
      <c r="Z224" s="150"/>
    </row>
    <row r="225" spans="1:26" s="27" customFormat="1" ht="31.5" outlineLevel="5" x14ac:dyDescent="0.2">
      <c r="A225" s="48" t="s">
        <v>99</v>
      </c>
      <c r="B225" s="49" t="s">
        <v>12</v>
      </c>
      <c r="C225" s="49" t="s">
        <v>189</v>
      </c>
      <c r="D225" s="49" t="s">
        <v>100</v>
      </c>
      <c r="E225" s="49"/>
      <c r="F225" s="50">
        <f>F226</f>
        <v>63.908999999999999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X225" s="134">
        <v>63.908259999999999</v>
      </c>
      <c r="Y225" s="18">
        <f t="shared" si="108"/>
        <v>99.998842103616084</v>
      </c>
      <c r="Z225" s="150"/>
    </row>
    <row r="226" spans="1:26" s="27" customFormat="1" ht="31.5" outlineLevel="5" x14ac:dyDescent="0.2">
      <c r="A226" s="48" t="s">
        <v>103</v>
      </c>
      <c r="B226" s="49" t="s">
        <v>12</v>
      </c>
      <c r="C226" s="49" t="s">
        <v>189</v>
      </c>
      <c r="D226" s="49" t="s">
        <v>104</v>
      </c>
      <c r="E226" s="49"/>
      <c r="F226" s="50">
        <v>63.908999999999999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X226" s="134">
        <v>63.908200000000001</v>
      </c>
      <c r="Y226" s="18">
        <f t="shared" si="108"/>
        <v>99.998748220125492</v>
      </c>
      <c r="Z226" s="150"/>
    </row>
    <row r="227" spans="1:26" s="27" customFormat="1" ht="18.75" outlineLevel="6" x14ac:dyDescent="0.2">
      <c r="A227" s="16" t="s">
        <v>66</v>
      </c>
      <c r="B227" s="33" t="s">
        <v>57</v>
      </c>
      <c r="C227" s="33" t="s">
        <v>6</v>
      </c>
      <c r="D227" s="33" t="s">
        <v>5</v>
      </c>
      <c r="E227" s="33"/>
      <c r="F227" s="92">
        <f>F228+F234+F240</f>
        <v>5783.1541300000008</v>
      </c>
      <c r="G227" s="18" t="e">
        <f>#REF!+G240</f>
        <v>#REF!</v>
      </c>
      <c r="H227" s="18" t="e">
        <f>#REF!+H240</f>
        <v>#REF!</v>
      </c>
      <c r="I227" s="18" t="e">
        <f>#REF!+I240</f>
        <v>#REF!</v>
      </c>
      <c r="J227" s="18" t="e">
        <f>#REF!+J240</f>
        <v>#REF!</v>
      </c>
      <c r="K227" s="18" t="e">
        <f>#REF!+K240</f>
        <v>#REF!</v>
      </c>
      <c r="L227" s="18" t="e">
        <f>#REF!+L240</f>
        <v>#REF!</v>
      </c>
      <c r="M227" s="18" t="e">
        <f>#REF!+M240</f>
        <v>#REF!</v>
      </c>
      <c r="N227" s="18" t="e">
        <f>#REF!+N240</f>
        <v>#REF!</v>
      </c>
      <c r="O227" s="18" t="e">
        <f>#REF!+O240</f>
        <v>#REF!</v>
      </c>
      <c r="P227" s="18" t="e">
        <f>#REF!+P240</f>
        <v>#REF!</v>
      </c>
      <c r="Q227" s="18" t="e">
        <f>#REF!+Q240</f>
        <v>#REF!</v>
      </c>
      <c r="R227" s="18" t="e">
        <f>#REF!+R240</f>
        <v>#REF!</v>
      </c>
      <c r="S227" s="18" t="e">
        <f>#REF!+S240</f>
        <v>#REF!</v>
      </c>
      <c r="T227" s="18" t="e">
        <f>#REF!+T240</f>
        <v>#REF!</v>
      </c>
      <c r="U227" s="18" t="e">
        <f>#REF!+U240</f>
        <v>#REF!</v>
      </c>
      <c r="V227" s="18" t="e">
        <f>#REF!+V240</f>
        <v>#REF!</v>
      </c>
      <c r="X227" s="140">
        <f t="shared" ref="X227" si="115">X240+X228+X234</f>
        <v>5348.8126099999999</v>
      </c>
      <c r="Y227" s="18">
        <f t="shared" si="108"/>
        <v>92.489539268081018</v>
      </c>
      <c r="Z227" s="150"/>
    </row>
    <row r="228" spans="1:26" s="27" customFormat="1" ht="18.75" outlineLevel="6" x14ac:dyDescent="0.2">
      <c r="A228" s="71" t="s">
        <v>325</v>
      </c>
      <c r="B228" s="9" t="s">
        <v>322</v>
      </c>
      <c r="C228" s="9" t="s">
        <v>6</v>
      </c>
      <c r="D228" s="9" t="s">
        <v>5</v>
      </c>
      <c r="E228" s="9"/>
      <c r="F228" s="83">
        <f>F229</f>
        <v>1154.556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X228" s="98">
        <f t="shared" ref="X228:X232" si="116">X229</f>
        <v>1019.11749</v>
      </c>
      <c r="Y228" s="18">
        <f t="shared" si="108"/>
        <v>88.269212580420515</v>
      </c>
      <c r="Z228" s="150"/>
    </row>
    <row r="229" spans="1:26" s="27" customFormat="1" ht="31.5" outlineLevel="6" x14ac:dyDescent="0.2">
      <c r="A229" s="22" t="s">
        <v>142</v>
      </c>
      <c r="B229" s="9" t="s">
        <v>322</v>
      </c>
      <c r="C229" s="9" t="s">
        <v>143</v>
      </c>
      <c r="D229" s="9" t="s">
        <v>5</v>
      </c>
      <c r="E229" s="9"/>
      <c r="F229" s="83">
        <f>F230</f>
        <v>1154.556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X229" s="98">
        <f t="shared" si="116"/>
        <v>1019.11749</v>
      </c>
      <c r="Y229" s="18">
        <f t="shared" si="108"/>
        <v>88.269212580420515</v>
      </c>
      <c r="Z229" s="150"/>
    </row>
    <row r="230" spans="1:26" s="27" customFormat="1" ht="31.5" outlineLevel="6" x14ac:dyDescent="0.2">
      <c r="A230" s="22" t="s">
        <v>147</v>
      </c>
      <c r="B230" s="9" t="s">
        <v>322</v>
      </c>
      <c r="C230" s="9" t="s">
        <v>144</v>
      </c>
      <c r="D230" s="9" t="s">
        <v>5</v>
      </c>
      <c r="E230" s="9"/>
      <c r="F230" s="83">
        <f>F231</f>
        <v>1154.556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X230" s="98">
        <f t="shared" si="116"/>
        <v>1019.11749</v>
      </c>
      <c r="Y230" s="18">
        <f t="shared" si="108"/>
        <v>88.269212580420515</v>
      </c>
    </row>
    <row r="231" spans="1:26" s="27" customFormat="1" ht="18.75" outlineLevel="6" x14ac:dyDescent="0.2">
      <c r="A231" s="90" t="s">
        <v>324</v>
      </c>
      <c r="B231" s="19" t="s">
        <v>322</v>
      </c>
      <c r="C231" s="19" t="s">
        <v>323</v>
      </c>
      <c r="D231" s="19" t="s">
        <v>5</v>
      </c>
      <c r="E231" s="19"/>
      <c r="F231" s="85">
        <f>F232</f>
        <v>1154.556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X231" s="94">
        <f t="shared" si="116"/>
        <v>1019.11749</v>
      </c>
      <c r="Y231" s="18">
        <f t="shared" si="108"/>
        <v>88.269212580420515</v>
      </c>
    </row>
    <row r="232" spans="1:26" s="27" customFormat="1" ht="20.25" customHeight="1" outlineLevel="6" x14ac:dyDescent="0.2">
      <c r="A232" s="5" t="s">
        <v>99</v>
      </c>
      <c r="B232" s="6" t="s">
        <v>322</v>
      </c>
      <c r="C232" s="6" t="s">
        <v>323</v>
      </c>
      <c r="D232" s="6" t="s">
        <v>100</v>
      </c>
      <c r="E232" s="6"/>
      <c r="F232" s="86">
        <f>F233</f>
        <v>1154.556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X232" s="95">
        <f t="shared" si="116"/>
        <v>1019.11749</v>
      </c>
      <c r="Y232" s="18">
        <f t="shared" si="108"/>
        <v>88.269212580420515</v>
      </c>
    </row>
    <row r="233" spans="1:26" s="27" customFormat="1" ht="31.5" outlineLevel="6" x14ac:dyDescent="0.2">
      <c r="A233" s="48" t="s">
        <v>103</v>
      </c>
      <c r="B233" s="49" t="s">
        <v>322</v>
      </c>
      <c r="C233" s="49" t="s">
        <v>323</v>
      </c>
      <c r="D233" s="49" t="s">
        <v>104</v>
      </c>
      <c r="E233" s="49"/>
      <c r="F233" s="87">
        <v>1154.556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X233" s="134">
        <v>1019.11749</v>
      </c>
      <c r="Y233" s="18">
        <f t="shared" si="108"/>
        <v>88.269212580420515</v>
      </c>
    </row>
    <row r="234" spans="1:26" s="27" customFormat="1" ht="18.75" outlineLevel="6" x14ac:dyDescent="0.2">
      <c r="A234" s="71" t="s">
        <v>363</v>
      </c>
      <c r="B234" s="9" t="s">
        <v>364</v>
      </c>
      <c r="C234" s="9" t="s">
        <v>6</v>
      </c>
      <c r="D234" s="9" t="s">
        <v>5</v>
      </c>
      <c r="E234" s="49"/>
      <c r="F234" s="83">
        <f>F235</f>
        <v>2080.8000000000002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X234" s="98">
        <f t="shared" ref="X234:X237" si="117">X235</f>
        <v>1672.3461199999999</v>
      </c>
      <c r="Y234" s="18">
        <f t="shared" si="108"/>
        <v>80.370344098423672</v>
      </c>
    </row>
    <row r="235" spans="1:26" s="27" customFormat="1" ht="18.75" outlineLevel="6" x14ac:dyDescent="0.2">
      <c r="A235" s="14" t="s">
        <v>190</v>
      </c>
      <c r="B235" s="9" t="s">
        <v>364</v>
      </c>
      <c r="C235" s="9" t="s">
        <v>6</v>
      </c>
      <c r="D235" s="9" t="s">
        <v>5</v>
      </c>
      <c r="E235" s="49"/>
      <c r="F235" s="83">
        <f>F236</f>
        <v>2080.8000000000002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X235" s="98">
        <f t="shared" si="117"/>
        <v>1672.3461199999999</v>
      </c>
      <c r="Y235" s="18">
        <f t="shared" si="108"/>
        <v>80.370344098423672</v>
      </c>
    </row>
    <row r="236" spans="1:26" s="27" customFormat="1" ht="31.5" outlineLevel="6" x14ac:dyDescent="0.2">
      <c r="A236" s="51" t="s">
        <v>339</v>
      </c>
      <c r="B236" s="19" t="s">
        <v>364</v>
      </c>
      <c r="C236" s="19" t="s">
        <v>316</v>
      </c>
      <c r="D236" s="19" t="s">
        <v>5</v>
      </c>
      <c r="E236" s="19"/>
      <c r="F236" s="85">
        <f>F237</f>
        <v>2080.8000000000002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X236" s="94">
        <f t="shared" si="117"/>
        <v>1672.3461199999999</v>
      </c>
      <c r="Y236" s="18">
        <f t="shared" si="108"/>
        <v>80.370344098423672</v>
      </c>
    </row>
    <row r="237" spans="1:26" s="27" customFormat="1" ht="32.25" customHeight="1" outlineLevel="6" x14ac:dyDescent="0.2">
      <c r="A237" s="5" t="s">
        <v>365</v>
      </c>
      <c r="B237" s="6" t="s">
        <v>364</v>
      </c>
      <c r="C237" s="6" t="s">
        <v>366</v>
      </c>
      <c r="D237" s="6" t="s">
        <v>5</v>
      </c>
      <c r="E237" s="6"/>
      <c r="F237" s="86">
        <f>F238</f>
        <v>2080.8000000000002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X237" s="95">
        <f t="shared" si="117"/>
        <v>1672.3461199999999</v>
      </c>
      <c r="Y237" s="18">
        <f t="shared" si="108"/>
        <v>80.370344098423672</v>
      </c>
    </row>
    <row r="238" spans="1:26" s="27" customFormat="1" ht="31.5" outlineLevel="6" x14ac:dyDescent="0.2">
      <c r="A238" s="48" t="s">
        <v>99</v>
      </c>
      <c r="B238" s="49" t="s">
        <v>364</v>
      </c>
      <c r="C238" s="49" t="s">
        <v>366</v>
      </c>
      <c r="D238" s="49" t="s">
        <v>100</v>
      </c>
      <c r="E238" s="49"/>
      <c r="F238" s="87">
        <f>F239</f>
        <v>2080.8000000000002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X238" s="134">
        <v>1672.3461199999999</v>
      </c>
      <c r="Y238" s="18">
        <f t="shared" si="108"/>
        <v>80.370344098423672</v>
      </c>
    </row>
    <row r="239" spans="1:26" s="27" customFormat="1" ht="31.5" outlineLevel="6" x14ac:dyDescent="0.2">
      <c r="A239" s="48" t="s">
        <v>103</v>
      </c>
      <c r="B239" s="49" t="s">
        <v>364</v>
      </c>
      <c r="C239" s="49" t="s">
        <v>366</v>
      </c>
      <c r="D239" s="49" t="s">
        <v>104</v>
      </c>
      <c r="E239" s="49"/>
      <c r="F239" s="87">
        <v>2080.8000000000002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X239" s="134">
        <v>1672.3461199999999</v>
      </c>
      <c r="Y239" s="18">
        <f t="shared" si="108"/>
        <v>80.370344098423672</v>
      </c>
    </row>
    <row r="240" spans="1:26" s="27" customFormat="1" ht="17.25" customHeight="1" outlineLevel="3" x14ac:dyDescent="0.2">
      <c r="A240" s="8" t="s">
        <v>37</v>
      </c>
      <c r="B240" s="9" t="s">
        <v>13</v>
      </c>
      <c r="C240" s="9" t="s">
        <v>6</v>
      </c>
      <c r="D240" s="9" t="s">
        <v>5</v>
      </c>
      <c r="E240" s="9"/>
      <c r="F240" s="83">
        <f>F251+F241</f>
        <v>2547.7981300000001</v>
      </c>
      <c r="G240" s="10" t="e">
        <f>#REF!+G251</f>
        <v>#REF!</v>
      </c>
      <c r="H240" s="10" t="e">
        <f>#REF!+H251</f>
        <v>#REF!</v>
      </c>
      <c r="I240" s="10" t="e">
        <f>#REF!+I251</f>
        <v>#REF!</v>
      </c>
      <c r="J240" s="10" t="e">
        <f>#REF!+J251</f>
        <v>#REF!</v>
      </c>
      <c r="K240" s="10" t="e">
        <f>#REF!+K251</f>
        <v>#REF!</v>
      </c>
      <c r="L240" s="10" t="e">
        <f>#REF!+L251</f>
        <v>#REF!</v>
      </c>
      <c r="M240" s="10" t="e">
        <f>#REF!+M251</f>
        <v>#REF!</v>
      </c>
      <c r="N240" s="10" t="e">
        <f>#REF!+N251</f>
        <v>#REF!</v>
      </c>
      <c r="O240" s="10" t="e">
        <f>#REF!+O251</f>
        <v>#REF!</v>
      </c>
      <c r="P240" s="10" t="e">
        <f>#REF!+P251</f>
        <v>#REF!</v>
      </c>
      <c r="Q240" s="10" t="e">
        <f>#REF!+Q251</f>
        <v>#REF!</v>
      </c>
      <c r="R240" s="10" t="e">
        <f>#REF!+R251</f>
        <v>#REF!</v>
      </c>
      <c r="S240" s="10" t="e">
        <f>#REF!+S251</f>
        <v>#REF!</v>
      </c>
      <c r="T240" s="10" t="e">
        <f>#REF!+T251</f>
        <v>#REF!</v>
      </c>
      <c r="U240" s="10" t="e">
        <f>#REF!+U251</f>
        <v>#REF!</v>
      </c>
      <c r="V240" s="10" t="e">
        <f>#REF!+V251</f>
        <v>#REF!</v>
      </c>
      <c r="X240" s="98">
        <f>X251+X241+X256</f>
        <v>2657.3490000000002</v>
      </c>
      <c r="Y240" s="18">
        <f t="shared" si="108"/>
        <v>104.29982535547273</v>
      </c>
    </row>
    <row r="241" spans="1:25" s="27" customFormat="1" ht="17.25" customHeight="1" outlineLevel="3" x14ac:dyDescent="0.2">
      <c r="A241" s="22" t="s">
        <v>142</v>
      </c>
      <c r="B241" s="9" t="s">
        <v>13</v>
      </c>
      <c r="C241" s="9" t="s">
        <v>143</v>
      </c>
      <c r="D241" s="9" t="s">
        <v>5</v>
      </c>
      <c r="E241" s="9"/>
      <c r="F241" s="10">
        <f>F242</f>
        <v>17.11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X241" s="98">
        <f t="shared" ref="X241" si="118">X242</f>
        <v>17.11</v>
      </c>
      <c r="Y241" s="18">
        <f t="shared" si="108"/>
        <v>100</v>
      </c>
    </row>
    <row r="242" spans="1:25" s="27" customFormat="1" ht="17.25" customHeight="1" outlineLevel="3" x14ac:dyDescent="0.2">
      <c r="A242" s="22" t="s">
        <v>147</v>
      </c>
      <c r="B242" s="9" t="s">
        <v>13</v>
      </c>
      <c r="C242" s="9" t="s">
        <v>144</v>
      </c>
      <c r="D242" s="9" t="s">
        <v>5</v>
      </c>
      <c r="E242" s="9"/>
      <c r="F242" s="10">
        <f>F243+F248</f>
        <v>17.11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X242" s="98">
        <f t="shared" ref="X242" si="119">X243+X248</f>
        <v>17.11</v>
      </c>
      <c r="Y242" s="18">
        <f t="shared" si="108"/>
        <v>100</v>
      </c>
    </row>
    <row r="243" spans="1:25" s="27" customFormat="1" ht="50.25" customHeight="1" outlineLevel="3" x14ac:dyDescent="0.2">
      <c r="A243" s="65" t="s">
        <v>278</v>
      </c>
      <c r="B243" s="19" t="s">
        <v>13</v>
      </c>
      <c r="C243" s="19" t="s">
        <v>277</v>
      </c>
      <c r="D243" s="19" t="s">
        <v>5</v>
      </c>
      <c r="E243" s="19"/>
      <c r="F243" s="20">
        <f>F244+F246</f>
        <v>0.36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X243" s="94">
        <f t="shared" ref="X243" si="120">X244+X246</f>
        <v>0.36</v>
      </c>
      <c r="Y243" s="18">
        <f t="shared" si="108"/>
        <v>100</v>
      </c>
    </row>
    <row r="244" spans="1:25" s="27" customFormat="1" ht="18" customHeight="1" outlineLevel="3" x14ac:dyDescent="0.2">
      <c r="A244" s="5" t="s">
        <v>94</v>
      </c>
      <c r="B244" s="6" t="s">
        <v>13</v>
      </c>
      <c r="C244" s="6" t="s">
        <v>277</v>
      </c>
      <c r="D244" s="6" t="s">
        <v>97</v>
      </c>
      <c r="E244" s="6"/>
      <c r="F244" s="7">
        <f>F245</f>
        <v>0.36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X244" s="95">
        <f t="shared" ref="X244" si="121">X245</f>
        <v>0.36</v>
      </c>
      <c r="Y244" s="18">
        <f t="shared" si="108"/>
        <v>100</v>
      </c>
    </row>
    <row r="245" spans="1:25" s="27" customFormat="1" ht="17.25" customHeight="1" outlineLevel="3" x14ac:dyDescent="0.2">
      <c r="A245" s="48" t="s">
        <v>94</v>
      </c>
      <c r="B245" s="49" t="s">
        <v>13</v>
      </c>
      <c r="C245" s="49" t="s">
        <v>277</v>
      </c>
      <c r="D245" s="49" t="s">
        <v>93</v>
      </c>
      <c r="E245" s="49"/>
      <c r="F245" s="50">
        <v>0.36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X245" s="134">
        <v>0.36</v>
      </c>
      <c r="Y245" s="18">
        <f t="shared" si="108"/>
        <v>100</v>
      </c>
    </row>
    <row r="246" spans="1:25" s="27" customFormat="1" ht="17.25" customHeight="1" outlineLevel="3" x14ac:dyDescent="0.2">
      <c r="A246" s="5" t="s">
        <v>99</v>
      </c>
      <c r="B246" s="6" t="s">
        <v>13</v>
      </c>
      <c r="C246" s="6" t="s">
        <v>277</v>
      </c>
      <c r="D246" s="6" t="s">
        <v>100</v>
      </c>
      <c r="E246" s="6"/>
      <c r="F246" s="7">
        <f>F247</f>
        <v>0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X246" s="95">
        <f t="shared" ref="X246" si="122">X247</f>
        <v>0</v>
      </c>
      <c r="Y246" s="18">
        <v>0</v>
      </c>
    </row>
    <row r="247" spans="1:25" s="27" customFormat="1" ht="17.25" customHeight="1" outlineLevel="3" x14ac:dyDescent="0.2">
      <c r="A247" s="48" t="s">
        <v>103</v>
      </c>
      <c r="B247" s="49" t="s">
        <v>13</v>
      </c>
      <c r="C247" s="49" t="s">
        <v>277</v>
      </c>
      <c r="D247" s="49" t="s">
        <v>104</v>
      </c>
      <c r="E247" s="49"/>
      <c r="F247" s="50">
        <v>0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X247" s="134">
        <v>0</v>
      </c>
      <c r="Y247" s="18">
        <v>0</v>
      </c>
    </row>
    <row r="248" spans="1:25" s="27" customFormat="1" ht="17.25" customHeight="1" outlineLevel="3" x14ac:dyDescent="0.2">
      <c r="A248" s="51" t="s">
        <v>320</v>
      </c>
      <c r="B248" s="19" t="s">
        <v>13</v>
      </c>
      <c r="C248" s="19" t="s">
        <v>321</v>
      </c>
      <c r="D248" s="19" t="s">
        <v>5</v>
      </c>
      <c r="E248" s="19"/>
      <c r="F248" s="20">
        <f>F249</f>
        <v>16.75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X248" s="94">
        <f t="shared" ref="X248:X249" si="123">X249</f>
        <v>16.75</v>
      </c>
      <c r="Y248" s="18">
        <f t="shared" si="108"/>
        <v>100</v>
      </c>
    </row>
    <row r="249" spans="1:25" s="27" customFormat="1" ht="17.25" customHeight="1" outlineLevel="3" x14ac:dyDescent="0.2">
      <c r="A249" s="5" t="s">
        <v>99</v>
      </c>
      <c r="B249" s="6" t="s">
        <v>13</v>
      </c>
      <c r="C249" s="6" t="s">
        <v>321</v>
      </c>
      <c r="D249" s="6" t="s">
        <v>100</v>
      </c>
      <c r="E249" s="6"/>
      <c r="F249" s="7">
        <f>F250</f>
        <v>16.75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X249" s="95">
        <f t="shared" si="123"/>
        <v>16.75</v>
      </c>
      <c r="Y249" s="18">
        <f t="shared" si="108"/>
        <v>100</v>
      </c>
    </row>
    <row r="250" spans="1:25" s="27" customFormat="1" ht="17.25" customHeight="1" outlineLevel="3" x14ac:dyDescent="0.2">
      <c r="A250" s="48" t="s">
        <v>103</v>
      </c>
      <c r="B250" s="49" t="s">
        <v>13</v>
      </c>
      <c r="C250" s="49" t="s">
        <v>321</v>
      </c>
      <c r="D250" s="49" t="s">
        <v>104</v>
      </c>
      <c r="E250" s="49"/>
      <c r="F250" s="50">
        <v>16.75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X250" s="134">
        <v>16.75</v>
      </c>
      <c r="Y250" s="18">
        <f t="shared" si="108"/>
        <v>100</v>
      </c>
    </row>
    <row r="251" spans="1:25" s="27" customFormat="1" ht="18.75" outlineLevel="4" x14ac:dyDescent="0.2">
      <c r="A251" s="14" t="s">
        <v>190</v>
      </c>
      <c r="B251" s="12" t="s">
        <v>13</v>
      </c>
      <c r="C251" s="12" t="s">
        <v>6</v>
      </c>
      <c r="D251" s="12" t="s">
        <v>5</v>
      </c>
      <c r="E251" s="12"/>
      <c r="F251" s="89">
        <f>F252</f>
        <v>2530.68813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 t="e">
        <f>#REF!</f>
        <v>#REF!</v>
      </c>
      <c r="N251" s="13" t="e">
        <f>#REF!</f>
        <v>#REF!</v>
      </c>
      <c r="O251" s="13" t="e">
        <f>#REF!</f>
        <v>#REF!</v>
      </c>
      <c r="P251" s="13" t="e">
        <f>#REF!</f>
        <v>#REF!</v>
      </c>
      <c r="Q251" s="13" t="e">
        <f>#REF!</f>
        <v>#REF!</v>
      </c>
      <c r="R251" s="13" t="e">
        <f>#REF!</f>
        <v>#REF!</v>
      </c>
      <c r="S251" s="13" t="e">
        <f>#REF!</f>
        <v>#REF!</v>
      </c>
      <c r="T251" s="13" t="e">
        <f>#REF!</f>
        <v>#REF!</v>
      </c>
      <c r="U251" s="13" t="e">
        <f>#REF!</f>
        <v>#REF!</v>
      </c>
      <c r="V251" s="13" t="e">
        <f>#REF!</f>
        <v>#REF!</v>
      </c>
      <c r="X251" s="93">
        <f t="shared" ref="X251" si="124">X252</f>
        <v>2530.6880000000001</v>
      </c>
      <c r="Y251" s="18">
        <f t="shared" si="108"/>
        <v>99.999994863057267</v>
      </c>
    </row>
    <row r="252" spans="1:25" s="27" customFormat="1" ht="31.5" outlineLevel="5" x14ac:dyDescent="0.2">
      <c r="A252" s="51" t="s">
        <v>339</v>
      </c>
      <c r="B252" s="19" t="s">
        <v>13</v>
      </c>
      <c r="C252" s="19" t="s">
        <v>316</v>
      </c>
      <c r="D252" s="19" t="s">
        <v>5</v>
      </c>
      <c r="E252" s="19"/>
      <c r="F252" s="85">
        <f>F253+F256</f>
        <v>2530.68813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X252" s="94">
        <f>X253</f>
        <v>2530.6880000000001</v>
      </c>
      <c r="Y252" s="18">
        <f t="shared" si="108"/>
        <v>99.999994863057267</v>
      </c>
    </row>
    <row r="253" spans="1:25" s="27" customFormat="1" ht="47.25" outlineLevel="5" x14ac:dyDescent="0.2">
      <c r="A253" s="5" t="s">
        <v>317</v>
      </c>
      <c r="B253" s="6" t="s">
        <v>13</v>
      </c>
      <c r="C253" s="6" t="s">
        <v>315</v>
      </c>
      <c r="D253" s="6" t="s">
        <v>5</v>
      </c>
      <c r="E253" s="6"/>
      <c r="F253" s="149">
        <f t="shared" ref="F253:W253" si="125">F254</f>
        <v>2530.68813</v>
      </c>
      <c r="G253" s="95">
        <f t="shared" si="125"/>
        <v>0</v>
      </c>
      <c r="H253" s="95">
        <f t="shared" si="125"/>
        <v>0</v>
      </c>
      <c r="I253" s="95">
        <f t="shared" si="125"/>
        <v>0</v>
      </c>
      <c r="J253" s="95">
        <f t="shared" si="125"/>
        <v>0</v>
      </c>
      <c r="K253" s="95">
        <f t="shared" si="125"/>
        <v>0</v>
      </c>
      <c r="L253" s="95">
        <f t="shared" si="125"/>
        <v>0</v>
      </c>
      <c r="M253" s="95">
        <f t="shared" si="125"/>
        <v>0</v>
      </c>
      <c r="N253" s="95">
        <f t="shared" si="125"/>
        <v>0</v>
      </c>
      <c r="O253" s="95">
        <f t="shared" si="125"/>
        <v>0</v>
      </c>
      <c r="P253" s="95">
        <f t="shared" si="125"/>
        <v>0</v>
      </c>
      <c r="Q253" s="95">
        <f t="shared" si="125"/>
        <v>0</v>
      </c>
      <c r="R253" s="95">
        <f t="shared" si="125"/>
        <v>0</v>
      </c>
      <c r="S253" s="95">
        <f t="shared" si="125"/>
        <v>0</v>
      </c>
      <c r="T253" s="95">
        <f t="shared" si="125"/>
        <v>0</v>
      </c>
      <c r="U253" s="95">
        <f t="shared" si="125"/>
        <v>0</v>
      </c>
      <c r="V253" s="95">
        <f t="shared" si="125"/>
        <v>0</v>
      </c>
      <c r="W253" s="95">
        <f t="shared" si="125"/>
        <v>0</v>
      </c>
      <c r="X253" s="95">
        <f>X254</f>
        <v>2530.6880000000001</v>
      </c>
      <c r="Y253" s="18">
        <f t="shared" si="108"/>
        <v>99.999994863057267</v>
      </c>
    </row>
    <row r="254" spans="1:25" s="27" customFormat="1" ht="31.5" outlineLevel="5" x14ac:dyDescent="0.2">
      <c r="A254" s="48" t="s">
        <v>99</v>
      </c>
      <c r="B254" s="49" t="s">
        <v>13</v>
      </c>
      <c r="C254" s="49" t="s">
        <v>315</v>
      </c>
      <c r="D254" s="49" t="s">
        <v>100</v>
      </c>
      <c r="E254" s="49"/>
      <c r="F254" s="87">
        <f>F255</f>
        <v>2530.68813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X254" s="134">
        <v>2530.6880000000001</v>
      </c>
      <c r="Y254" s="18">
        <f t="shared" si="108"/>
        <v>99.999994863057267</v>
      </c>
    </row>
    <row r="255" spans="1:25" s="27" customFormat="1" ht="31.5" outlineLevel="5" x14ac:dyDescent="0.2">
      <c r="A255" s="48" t="s">
        <v>103</v>
      </c>
      <c r="B255" s="49" t="s">
        <v>13</v>
      </c>
      <c r="C255" s="49" t="s">
        <v>315</v>
      </c>
      <c r="D255" s="49" t="s">
        <v>104</v>
      </c>
      <c r="E255" s="49"/>
      <c r="F255" s="87">
        <v>2530.68813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X255" s="134">
        <v>2530.6880000000001</v>
      </c>
      <c r="Y255" s="18">
        <f t="shared" si="108"/>
        <v>99.999994863057267</v>
      </c>
    </row>
    <row r="256" spans="1:25" s="27" customFormat="1" ht="18.75" outlineLevel="5" x14ac:dyDescent="0.2">
      <c r="A256" s="5" t="s">
        <v>32</v>
      </c>
      <c r="B256" s="126" t="s">
        <v>13</v>
      </c>
      <c r="C256" s="126" t="s">
        <v>153</v>
      </c>
      <c r="D256" s="126" t="s">
        <v>5</v>
      </c>
      <c r="E256" s="49"/>
      <c r="F256" s="86">
        <f>F257</f>
        <v>0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X256" s="95">
        <f>X257</f>
        <v>109.551</v>
      </c>
      <c r="Y256" s="18">
        <v>0</v>
      </c>
    </row>
    <row r="257" spans="1:25" s="27" customFormat="1" ht="31.5" outlineLevel="5" x14ac:dyDescent="0.2">
      <c r="A257" s="48" t="s">
        <v>99</v>
      </c>
      <c r="B257" s="49" t="s">
        <v>13</v>
      </c>
      <c r="C257" s="49" t="s">
        <v>153</v>
      </c>
      <c r="D257" s="49" t="s">
        <v>100</v>
      </c>
      <c r="E257" s="49"/>
      <c r="F257" s="87">
        <v>0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X257" s="134">
        <f>X258</f>
        <v>109.551</v>
      </c>
      <c r="Y257" s="18">
        <v>0</v>
      </c>
    </row>
    <row r="258" spans="1:25" s="27" customFormat="1" ht="31.5" outlineLevel="5" x14ac:dyDescent="0.2">
      <c r="A258" s="48" t="s">
        <v>103</v>
      </c>
      <c r="B258" s="49" t="s">
        <v>13</v>
      </c>
      <c r="C258" s="49" t="s">
        <v>153</v>
      </c>
      <c r="D258" s="49" t="s">
        <v>104</v>
      </c>
      <c r="E258" s="49"/>
      <c r="F258" s="87">
        <v>0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X258" s="134">
        <v>109.551</v>
      </c>
      <c r="Y258" s="18">
        <v>0</v>
      </c>
    </row>
    <row r="259" spans="1:25" s="27" customFormat="1" ht="18.75" outlineLevel="6" x14ac:dyDescent="0.2">
      <c r="A259" s="16" t="s">
        <v>56</v>
      </c>
      <c r="B259" s="17" t="s">
        <v>55</v>
      </c>
      <c r="C259" s="17" t="s">
        <v>6</v>
      </c>
      <c r="D259" s="17" t="s">
        <v>5</v>
      </c>
      <c r="E259" s="17"/>
      <c r="F259" s="18">
        <f>F260+F280+F338+F343+F360</f>
        <v>427380.00563000009</v>
      </c>
      <c r="G259" s="18" t="e">
        <f t="shared" ref="G259:V259" si="126">G265+G280+G343+G360</f>
        <v>#REF!</v>
      </c>
      <c r="H259" s="18" t="e">
        <f t="shared" si="126"/>
        <v>#REF!</v>
      </c>
      <c r="I259" s="18" t="e">
        <f t="shared" si="126"/>
        <v>#REF!</v>
      </c>
      <c r="J259" s="18" t="e">
        <f t="shared" si="126"/>
        <v>#REF!</v>
      </c>
      <c r="K259" s="18" t="e">
        <f t="shared" si="126"/>
        <v>#REF!</v>
      </c>
      <c r="L259" s="18" t="e">
        <f t="shared" si="126"/>
        <v>#REF!</v>
      </c>
      <c r="M259" s="18" t="e">
        <f t="shared" si="126"/>
        <v>#REF!</v>
      </c>
      <c r="N259" s="18" t="e">
        <f t="shared" si="126"/>
        <v>#REF!</v>
      </c>
      <c r="O259" s="18" t="e">
        <f t="shared" si="126"/>
        <v>#REF!</v>
      </c>
      <c r="P259" s="18" t="e">
        <f t="shared" si="126"/>
        <v>#REF!</v>
      </c>
      <c r="Q259" s="18" t="e">
        <f t="shared" si="126"/>
        <v>#REF!</v>
      </c>
      <c r="R259" s="18" t="e">
        <f t="shared" si="126"/>
        <v>#REF!</v>
      </c>
      <c r="S259" s="18" t="e">
        <f t="shared" si="126"/>
        <v>#REF!</v>
      </c>
      <c r="T259" s="18" t="e">
        <f t="shared" si="126"/>
        <v>#REF!</v>
      </c>
      <c r="U259" s="18" t="e">
        <f t="shared" si="126"/>
        <v>#REF!</v>
      </c>
      <c r="V259" s="18" t="e">
        <f t="shared" si="126"/>
        <v>#REF!</v>
      </c>
      <c r="X259" s="140">
        <f t="shared" ref="X259" si="127">X260+X280+X338+X343+X360</f>
        <v>432114.29071000009</v>
      </c>
      <c r="Y259" s="114">
        <f t="shared" si="108"/>
        <v>101.10774603810049</v>
      </c>
    </row>
    <row r="260" spans="1:25" s="27" customFormat="1" ht="18.75" outlineLevel="6" x14ac:dyDescent="0.2">
      <c r="A260" s="16" t="s">
        <v>45</v>
      </c>
      <c r="B260" s="17" t="s">
        <v>21</v>
      </c>
      <c r="C260" s="17" t="s">
        <v>6</v>
      </c>
      <c r="D260" s="17" t="s">
        <v>5</v>
      </c>
      <c r="E260" s="17"/>
      <c r="F260" s="82">
        <f>F265+F261</f>
        <v>88383.383829999992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X260" s="140">
        <f t="shared" ref="X260" si="128">X265+X261</f>
        <v>88678.713429999989</v>
      </c>
      <c r="Y260" s="114">
        <f t="shared" si="108"/>
        <v>100.33414606592575</v>
      </c>
    </row>
    <row r="261" spans="1:25" s="27" customFormat="1" ht="31.5" outlineLevel="6" x14ac:dyDescent="0.2">
      <c r="A261" s="22" t="s">
        <v>142</v>
      </c>
      <c r="B261" s="9" t="s">
        <v>21</v>
      </c>
      <c r="C261" s="9" t="s">
        <v>143</v>
      </c>
      <c r="D261" s="9" t="s">
        <v>5</v>
      </c>
      <c r="E261" s="9"/>
      <c r="F261" s="83">
        <f>F262</f>
        <v>245.64257000000001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X261" s="98">
        <f t="shared" ref="X261:X263" si="129">X262</f>
        <v>245.64257000000001</v>
      </c>
      <c r="Y261" s="18">
        <f t="shared" si="108"/>
        <v>100</v>
      </c>
    </row>
    <row r="262" spans="1:25" s="27" customFormat="1" ht="31.5" outlineLevel="6" x14ac:dyDescent="0.2">
      <c r="A262" s="22" t="s">
        <v>147</v>
      </c>
      <c r="B262" s="9" t="s">
        <v>21</v>
      </c>
      <c r="C262" s="9" t="s">
        <v>144</v>
      </c>
      <c r="D262" s="9" t="s">
        <v>5</v>
      </c>
      <c r="E262" s="9"/>
      <c r="F262" s="83">
        <f>F263</f>
        <v>245.64257000000001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X262" s="98">
        <f t="shared" si="129"/>
        <v>245.64257000000001</v>
      </c>
      <c r="Y262" s="18">
        <f t="shared" si="108"/>
        <v>100</v>
      </c>
    </row>
    <row r="263" spans="1:25" s="27" customFormat="1" ht="18.75" outlineLevel="6" x14ac:dyDescent="0.2">
      <c r="A263" s="51" t="s">
        <v>156</v>
      </c>
      <c r="B263" s="19" t="s">
        <v>21</v>
      </c>
      <c r="C263" s="19" t="s">
        <v>157</v>
      </c>
      <c r="D263" s="19" t="s">
        <v>5</v>
      </c>
      <c r="E263" s="19"/>
      <c r="F263" s="85">
        <f>F264</f>
        <v>245.64257000000001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X263" s="94">
        <f t="shared" si="129"/>
        <v>245.64257000000001</v>
      </c>
      <c r="Y263" s="18">
        <f t="shared" si="108"/>
        <v>100</v>
      </c>
    </row>
    <row r="264" spans="1:25" s="27" customFormat="1" ht="18.75" outlineLevel="6" x14ac:dyDescent="0.2">
      <c r="A264" s="5" t="s">
        <v>116</v>
      </c>
      <c r="B264" s="6" t="s">
        <v>21</v>
      </c>
      <c r="C264" s="6" t="s">
        <v>157</v>
      </c>
      <c r="D264" s="6" t="s">
        <v>87</v>
      </c>
      <c r="E264" s="6"/>
      <c r="F264" s="86">
        <v>245.64257000000001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X264" s="95">
        <v>245.64257000000001</v>
      </c>
      <c r="Y264" s="18">
        <f t="shared" si="108"/>
        <v>100</v>
      </c>
    </row>
    <row r="265" spans="1:25" s="27" customFormat="1" ht="18.75" outlineLevel="6" x14ac:dyDescent="0.2">
      <c r="A265" s="71" t="s">
        <v>340</v>
      </c>
      <c r="B265" s="9" t="s">
        <v>21</v>
      </c>
      <c r="C265" s="9" t="s">
        <v>192</v>
      </c>
      <c r="D265" s="9" t="s">
        <v>5</v>
      </c>
      <c r="E265" s="9"/>
      <c r="F265" s="83">
        <f>F266+F276</f>
        <v>88137.741259999995</v>
      </c>
      <c r="G265" s="10">
        <f t="shared" ref="G265:V265" si="130">G266</f>
        <v>0</v>
      </c>
      <c r="H265" s="10">
        <f t="shared" si="130"/>
        <v>0</v>
      </c>
      <c r="I265" s="10">
        <f t="shared" si="130"/>
        <v>0</v>
      </c>
      <c r="J265" s="10">
        <f t="shared" si="130"/>
        <v>0</v>
      </c>
      <c r="K265" s="10">
        <f t="shared" si="130"/>
        <v>0</v>
      </c>
      <c r="L265" s="10">
        <f t="shared" si="130"/>
        <v>0</v>
      </c>
      <c r="M265" s="10">
        <f t="shared" si="130"/>
        <v>0</v>
      </c>
      <c r="N265" s="10">
        <f t="shared" si="130"/>
        <v>0</v>
      </c>
      <c r="O265" s="10">
        <f t="shared" si="130"/>
        <v>0</v>
      </c>
      <c r="P265" s="10">
        <f t="shared" si="130"/>
        <v>0</v>
      </c>
      <c r="Q265" s="10">
        <f t="shared" si="130"/>
        <v>0</v>
      </c>
      <c r="R265" s="10">
        <f t="shared" si="130"/>
        <v>0</v>
      </c>
      <c r="S265" s="10">
        <f t="shared" si="130"/>
        <v>0</v>
      </c>
      <c r="T265" s="10">
        <f t="shared" si="130"/>
        <v>0</v>
      </c>
      <c r="U265" s="10">
        <f t="shared" si="130"/>
        <v>0</v>
      </c>
      <c r="V265" s="10">
        <f t="shared" si="130"/>
        <v>0</v>
      </c>
      <c r="X265" s="98">
        <f t="shared" ref="X265" si="131">X266+X276</f>
        <v>88433.070859999993</v>
      </c>
      <c r="Y265" s="18">
        <f t="shared" si="108"/>
        <v>100.33507734119121</v>
      </c>
    </row>
    <row r="266" spans="1:25" s="27" customFormat="1" ht="19.5" customHeight="1" outlineLevel="6" x14ac:dyDescent="0.2">
      <c r="A266" s="71" t="s">
        <v>191</v>
      </c>
      <c r="B266" s="12" t="s">
        <v>21</v>
      </c>
      <c r="C266" s="12" t="s">
        <v>193</v>
      </c>
      <c r="D266" s="12" t="s">
        <v>5</v>
      </c>
      <c r="E266" s="12"/>
      <c r="F266" s="89">
        <f>F267+F270+F273</f>
        <v>87732.716990000001</v>
      </c>
      <c r="G266" s="13">
        <f t="shared" ref="G266:V266" si="132">G267</f>
        <v>0</v>
      </c>
      <c r="H266" s="13">
        <f t="shared" si="132"/>
        <v>0</v>
      </c>
      <c r="I266" s="13">
        <f t="shared" si="132"/>
        <v>0</v>
      </c>
      <c r="J266" s="13">
        <f t="shared" si="132"/>
        <v>0</v>
      </c>
      <c r="K266" s="13">
        <f t="shared" si="132"/>
        <v>0</v>
      </c>
      <c r="L266" s="13">
        <f t="shared" si="132"/>
        <v>0</v>
      </c>
      <c r="M266" s="13">
        <f t="shared" si="132"/>
        <v>0</v>
      </c>
      <c r="N266" s="13">
        <f t="shared" si="132"/>
        <v>0</v>
      </c>
      <c r="O266" s="13">
        <f t="shared" si="132"/>
        <v>0</v>
      </c>
      <c r="P266" s="13">
        <f t="shared" si="132"/>
        <v>0</v>
      </c>
      <c r="Q266" s="13">
        <f t="shared" si="132"/>
        <v>0</v>
      </c>
      <c r="R266" s="13">
        <f t="shared" si="132"/>
        <v>0</v>
      </c>
      <c r="S266" s="13">
        <f t="shared" si="132"/>
        <v>0</v>
      </c>
      <c r="T266" s="13">
        <f t="shared" si="132"/>
        <v>0</v>
      </c>
      <c r="U266" s="13">
        <f t="shared" si="132"/>
        <v>0</v>
      </c>
      <c r="V266" s="13">
        <f t="shared" si="132"/>
        <v>0</v>
      </c>
      <c r="X266" s="93">
        <f t="shared" ref="X266" si="133">X267+X270+X273</f>
        <v>88028.046589999998</v>
      </c>
      <c r="Y266" s="18">
        <f t="shared" si="108"/>
        <v>100.33662424934778</v>
      </c>
    </row>
    <row r="267" spans="1:25" s="27" customFormat="1" ht="31.5" outlineLevel="6" x14ac:dyDescent="0.2">
      <c r="A267" s="51" t="s">
        <v>194</v>
      </c>
      <c r="B267" s="19" t="s">
        <v>21</v>
      </c>
      <c r="C267" s="19" t="s">
        <v>195</v>
      </c>
      <c r="D267" s="19" t="s">
        <v>5</v>
      </c>
      <c r="E267" s="19"/>
      <c r="F267" s="85">
        <f>F268</f>
        <v>32004.300429999999</v>
      </c>
      <c r="G267" s="7">
        <f t="shared" ref="G267:V267" si="134">G269</f>
        <v>0</v>
      </c>
      <c r="H267" s="7">
        <f t="shared" si="134"/>
        <v>0</v>
      </c>
      <c r="I267" s="7">
        <f t="shared" si="134"/>
        <v>0</v>
      </c>
      <c r="J267" s="7">
        <f t="shared" si="134"/>
        <v>0</v>
      </c>
      <c r="K267" s="7">
        <f t="shared" si="134"/>
        <v>0</v>
      </c>
      <c r="L267" s="7">
        <f t="shared" si="134"/>
        <v>0</v>
      </c>
      <c r="M267" s="7">
        <f t="shared" si="134"/>
        <v>0</v>
      </c>
      <c r="N267" s="7">
        <f t="shared" si="134"/>
        <v>0</v>
      </c>
      <c r="O267" s="7">
        <f t="shared" si="134"/>
        <v>0</v>
      </c>
      <c r="P267" s="7">
        <f t="shared" si="134"/>
        <v>0</v>
      </c>
      <c r="Q267" s="7">
        <f t="shared" si="134"/>
        <v>0</v>
      </c>
      <c r="R267" s="7">
        <f t="shared" si="134"/>
        <v>0</v>
      </c>
      <c r="S267" s="7">
        <f t="shared" si="134"/>
        <v>0</v>
      </c>
      <c r="T267" s="7">
        <f t="shared" si="134"/>
        <v>0</v>
      </c>
      <c r="U267" s="7">
        <f t="shared" si="134"/>
        <v>0</v>
      </c>
      <c r="V267" s="7">
        <f t="shared" si="134"/>
        <v>0</v>
      </c>
      <c r="X267" s="94">
        <f t="shared" ref="X267:X268" si="135">X268</f>
        <v>31427.13003</v>
      </c>
      <c r="Y267" s="18">
        <f t="shared" si="108"/>
        <v>98.196584858143083</v>
      </c>
    </row>
    <row r="268" spans="1:25" s="27" customFormat="1" ht="18.75" outlineLevel="6" x14ac:dyDescent="0.2">
      <c r="A268" s="5" t="s">
        <v>127</v>
      </c>
      <c r="B268" s="6" t="s">
        <v>21</v>
      </c>
      <c r="C268" s="6" t="s">
        <v>195</v>
      </c>
      <c r="D268" s="6" t="s">
        <v>128</v>
      </c>
      <c r="E268" s="6"/>
      <c r="F268" s="86">
        <f>F269</f>
        <v>32004.300429999999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X268" s="95">
        <f t="shared" si="135"/>
        <v>31427.13003</v>
      </c>
      <c r="Y268" s="18">
        <f t="shared" si="108"/>
        <v>98.196584858143083</v>
      </c>
    </row>
    <row r="269" spans="1:25" s="27" customFormat="1" ht="47.25" outlineLevel="6" x14ac:dyDescent="0.2">
      <c r="A269" s="57" t="s">
        <v>296</v>
      </c>
      <c r="B269" s="49" t="s">
        <v>21</v>
      </c>
      <c r="C269" s="49" t="s">
        <v>195</v>
      </c>
      <c r="D269" s="49" t="s">
        <v>87</v>
      </c>
      <c r="E269" s="49"/>
      <c r="F269" s="87">
        <v>32004.300429999999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X269" s="134">
        <v>31427.13003</v>
      </c>
      <c r="Y269" s="18">
        <f t="shared" si="108"/>
        <v>98.196584858143083</v>
      </c>
    </row>
    <row r="270" spans="1:25" s="27" customFormat="1" ht="63" outlineLevel="6" x14ac:dyDescent="0.2">
      <c r="A270" s="65" t="s">
        <v>198</v>
      </c>
      <c r="B270" s="19" t="s">
        <v>21</v>
      </c>
      <c r="C270" s="19" t="s">
        <v>199</v>
      </c>
      <c r="D270" s="19" t="s">
        <v>5</v>
      </c>
      <c r="E270" s="19"/>
      <c r="F270" s="85">
        <f>F271</f>
        <v>54944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X270" s="94">
        <f t="shared" ref="X270:X271" si="136">X271</f>
        <v>55816.5</v>
      </c>
      <c r="Y270" s="18">
        <f t="shared" si="108"/>
        <v>101.58798048922539</v>
      </c>
    </row>
    <row r="271" spans="1:25" s="27" customFormat="1" ht="18.75" outlineLevel="6" x14ac:dyDescent="0.2">
      <c r="A271" s="5" t="s">
        <v>127</v>
      </c>
      <c r="B271" s="6" t="s">
        <v>21</v>
      </c>
      <c r="C271" s="6" t="s">
        <v>199</v>
      </c>
      <c r="D271" s="6" t="s">
        <v>128</v>
      </c>
      <c r="E271" s="6"/>
      <c r="F271" s="86">
        <f>F272</f>
        <v>54944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X271" s="95">
        <f t="shared" si="136"/>
        <v>55816.5</v>
      </c>
      <c r="Y271" s="18">
        <f t="shared" si="108"/>
        <v>101.58798048922539</v>
      </c>
    </row>
    <row r="272" spans="1:25" s="107" customFormat="1" ht="47.25" outlineLevel="6" x14ac:dyDescent="0.2">
      <c r="A272" s="130" t="s">
        <v>296</v>
      </c>
      <c r="B272" s="104" t="s">
        <v>21</v>
      </c>
      <c r="C272" s="104" t="s">
        <v>199</v>
      </c>
      <c r="D272" s="104" t="s">
        <v>87</v>
      </c>
      <c r="E272" s="104"/>
      <c r="F272" s="105">
        <v>54944</v>
      </c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X272" s="137">
        <v>55816.5</v>
      </c>
      <c r="Y272" s="18">
        <f t="shared" si="108"/>
        <v>101.58798048922539</v>
      </c>
    </row>
    <row r="273" spans="1:26" s="27" customFormat="1" ht="31.5" outlineLevel="6" x14ac:dyDescent="0.2">
      <c r="A273" s="72" t="s">
        <v>206</v>
      </c>
      <c r="B273" s="19" t="s">
        <v>21</v>
      </c>
      <c r="C273" s="19" t="s">
        <v>196</v>
      </c>
      <c r="D273" s="19" t="s">
        <v>5</v>
      </c>
      <c r="E273" s="19"/>
      <c r="F273" s="85">
        <f>F274</f>
        <v>784.41656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X273" s="94">
        <f t="shared" ref="X273:X274" si="137">X274</f>
        <v>784.41656</v>
      </c>
      <c r="Y273" s="18">
        <f t="shared" ref="Y273:Y336" si="138">X273/F273*100</f>
        <v>100</v>
      </c>
    </row>
    <row r="274" spans="1:26" s="27" customFormat="1" ht="18.75" outlineLevel="6" x14ac:dyDescent="0.2">
      <c r="A274" s="5" t="s">
        <v>127</v>
      </c>
      <c r="B274" s="6" t="s">
        <v>21</v>
      </c>
      <c r="C274" s="6" t="s">
        <v>196</v>
      </c>
      <c r="D274" s="6" t="s">
        <v>128</v>
      </c>
      <c r="E274" s="6"/>
      <c r="F274" s="86">
        <f>F275</f>
        <v>784.41656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X274" s="95">
        <f t="shared" si="137"/>
        <v>784.41656</v>
      </c>
      <c r="Y274" s="18">
        <f t="shared" si="138"/>
        <v>100</v>
      </c>
    </row>
    <row r="275" spans="1:26" s="27" customFormat="1" ht="18.75" outlineLevel="6" x14ac:dyDescent="0.2">
      <c r="A275" s="60" t="s">
        <v>88</v>
      </c>
      <c r="B275" s="49" t="s">
        <v>21</v>
      </c>
      <c r="C275" s="49" t="s">
        <v>196</v>
      </c>
      <c r="D275" s="49" t="s">
        <v>89</v>
      </c>
      <c r="E275" s="49"/>
      <c r="F275" s="87">
        <v>784.41656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X275" s="134">
        <v>784.41656</v>
      </c>
      <c r="Y275" s="18">
        <f t="shared" si="138"/>
        <v>100</v>
      </c>
    </row>
    <row r="276" spans="1:26" s="27" customFormat="1" ht="31.5" outlineLevel="6" x14ac:dyDescent="0.2">
      <c r="A276" s="73" t="s">
        <v>341</v>
      </c>
      <c r="B276" s="9" t="s">
        <v>21</v>
      </c>
      <c r="C276" s="9" t="s">
        <v>200</v>
      </c>
      <c r="D276" s="9" t="s">
        <v>5</v>
      </c>
      <c r="E276" s="9"/>
      <c r="F276" s="83">
        <f>F277</f>
        <v>405.02427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X276" s="98">
        <f t="shared" ref="X276:X278" si="139">X277</f>
        <v>405.02427</v>
      </c>
      <c r="Y276" s="18">
        <f t="shared" si="138"/>
        <v>100</v>
      </c>
    </row>
    <row r="277" spans="1:26" s="27" customFormat="1" ht="31.5" outlineLevel="6" x14ac:dyDescent="0.2">
      <c r="A277" s="72" t="s">
        <v>197</v>
      </c>
      <c r="B277" s="19" t="s">
        <v>21</v>
      </c>
      <c r="C277" s="19" t="s">
        <v>201</v>
      </c>
      <c r="D277" s="19" t="s">
        <v>5</v>
      </c>
      <c r="E277" s="19"/>
      <c r="F277" s="85">
        <f>F278</f>
        <v>405.02427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X277" s="94">
        <f t="shared" si="139"/>
        <v>405.02427</v>
      </c>
      <c r="Y277" s="18">
        <f t="shared" si="138"/>
        <v>100</v>
      </c>
    </row>
    <row r="278" spans="1:26" s="27" customFormat="1" ht="18.75" outlineLevel="6" x14ac:dyDescent="0.2">
      <c r="A278" s="5" t="s">
        <v>127</v>
      </c>
      <c r="B278" s="6" t="s">
        <v>21</v>
      </c>
      <c r="C278" s="6" t="s">
        <v>201</v>
      </c>
      <c r="D278" s="6" t="s">
        <v>128</v>
      </c>
      <c r="E278" s="6"/>
      <c r="F278" s="86">
        <f>F279</f>
        <v>405.02427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X278" s="95">
        <f t="shared" si="139"/>
        <v>405.02427</v>
      </c>
      <c r="Y278" s="18">
        <f t="shared" si="138"/>
        <v>100</v>
      </c>
    </row>
    <row r="279" spans="1:26" s="27" customFormat="1" ht="18.75" outlineLevel="6" x14ac:dyDescent="0.2">
      <c r="A279" s="60" t="s">
        <v>88</v>
      </c>
      <c r="B279" s="49" t="s">
        <v>21</v>
      </c>
      <c r="C279" s="49" t="s">
        <v>201</v>
      </c>
      <c r="D279" s="49" t="s">
        <v>89</v>
      </c>
      <c r="E279" s="49"/>
      <c r="F279" s="87">
        <v>405.02427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X279" s="134">
        <v>405.02427</v>
      </c>
      <c r="Y279" s="18">
        <f t="shared" si="138"/>
        <v>100</v>
      </c>
    </row>
    <row r="280" spans="1:26" s="27" customFormat="1" ht="18.75" outlineLevel="6" x14ac:dyDescent="0.2">
      <c r="A280" s="109" t="s">
        <v>44</v>
      </c>
      <c r="B280" s="110" t="s">
        <v>22</v>
      </c>
      <c r="C280" s="110" t="s">
        <v>6</v>
      </c>
      <c r="D280" s="110" t="s">
        <v>5</v>
      </c>
      <c r="E280" s="110"/>
      <c r="F280" s="111">
        <f>F285+F334+F281</f>
        <v>319352.71249000006</v>
      </c>
      <c r="G280" s="112" t="e">
        <f>G286+#REF!+G334+#REF!+#REF!+#REF!+#REF!</f>
        <v>#REF!</v>
      </c>
      <c r="H280" s="112" t="e">
        <f>H286+#REF!+H334+#REF!+#REF!+#REF!+#REF!</f>
        <v>#REF!</v>
      </c>
      <c r="I280" s="112" t="e">
        <f>I286+#REF!+I334+#REF!+#REF!+#REF!+#REF!</f>
        <v>#REF!</v>
      </c>
      <c r="J280" s="112" t="e">
        <f>J286+#REF!+J334+#REF!+#REF!+#REF!+#REF!</f>
        <v>#REF!</v>
      </c>
      <c r="K280" s="112" t="e">
        <f>K286+#REF!+K334+#REF!+#REF!+#REF!+#REF!</f>
        <v>#REF!</v>
      </c>
      <c r="L280" s="112" t="e">
        <f>L286+#REF!+L334+#REF!+#REF!+#REF!+#REF!</f>
        <v>#REF!</v>
      </c>
      <c r="M280" s="112" t="e">
        <f>M286+#REF!+M334+#REF!+#REF!+#REF!+#REF!</f>
        <v>#REF!</v>
      </c>
      <c r="N280" s="112" t="e">
        <f>N286+#REF!+N334+#REF!+#REF!+#REF!+#REF!</f>
        <v>#REF!</v>
      </c>
      <c r="O280" s="112" t="e">
        <f>O286+#REF!+O334+#REF!+#REF!+#REF!+#REF!</f>
        <v>#REF!</v>
      </c>
      <c r="P280" s="112" t="e">
        <f>P286+#REF!+P334+#REF!+#REF!+#REF!+#REF!</f>
        <v>#REF!</v>
      </c>
      <c r="Q280" s="112" t="e">
        <f>Q286+#REF!+Q334+#REF!+#REF!+#REF!+#REF!</f>
        <v>#REF!</v>
      </c>
      <c r="R280" s="112" t="e">
        <f>R286+#REF!+R334+#REF!+#REF!+#REF!+#REF!</f>
        <v>#REF!</v>
      </c>
      <c r="S280" s="112" t="e">
        <f>S286+#REF!+S334+#REF!+#REF!+#REF!+#REF!</f>
        <v>#REF!</v>
      </c>
      <c r="T280" s="112" t="e">
        <f>T286+#REF!+T334+#REF!+#REF!+#REF!+#REF!</f>
        <v>#REF!</v>
      </c>
      <c r="U280" s="112" t="e">
        <f>U286+#REF!+U334+#REF!+#REF!+#REF!+#REF!</f>
        <v>#REF!</v>
      </c>
      <c r="V280" s="112" t="e">
        <f>V286+#REF!+V334+#REF!+#REF!+#REF!+#REF!</f>
        <v>#REF!</v>
      </c>
      <c r="W280" s="113"/>
      <c r="X280" s="145">
        <f t="shared" ref="X280" si="140">X285+X334+X281</f>
        <v>324249.37390000006</v>
      </c>
      <c r="Y280" s="114">
        <f t="shared" si="138"/>
        <v>101.5333082258236</v>
      </c>
      <c r="Z280" s="107"/>
    </row>
    <row r="281" spans="1:26" s="27" customFormat="1" ht="31.5" outlineLevel="6" x14ac:dyDescent="0.2">
      <c r="A281" s="22" t="s">
        <v>142</v>
      </c>
      <c r="B281" s="9" t="s">
        <v>22</v>
      </c>
      <c r="C281" s="9" t="s">
        <v>143</v>
      </c>
      <c r="D281" s="9" t="s">
        <v>5</v>
      </c>
      <c r="E281" s="9"/>
      <c r="F281" s="83">
        <f>F282</f>
        <v>1472.5206499999999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X281" s="98">
        <f t="shared" ref="X281:X283" si="141">X282</f>
        <v>1472.52</v>
      </c>
      <c r="Y281" s="18">
        <f t="shared" si="138"/>
        <v>99.999955858004441</v>
      </c>
    </row>
    <row r="282" spans="1:26" s="27" customFormat="1" ht="31.5" outlineLevel="6" x14ac:dyDescent="0.2">
      <c r="A282" s="22" t="s">
        <v>147</v>
      </c>
      <c r="B282" s="9" t="s">
        <v>22</v>
      </c>
      <c r="C282" s="9" t="s">
        <v>144</v>
      </c>
      <c r="D282" s="9" t="s">
        <v>5</v>
      </c>
      <c r="E282" s="9"/>
      <c r="F282" s="83">
        <f>F283</f>
        <v>1472.5206499999999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X282" s="98">
        <f t="shared" si="141"/>
        <v>1472.52</v>
      </c>
      <c r="Y282" s="18">
        <f t="shared" si="138"/>
        <v>99.999955858004441</v>
      </c>
    </row>
    <row r="283" spans="1:26" s="27" customFormat="1" ht="18.75" outlineLevel="6" x14ac:dyDescent="0.2">
      <c r="A283" s="51" t="s">
        <v>156</v>
      </c>
      <c r="B283" s="19" t="s">
        <v>22</v>
      </c>
      <c r="C283" s="19" t="s">
        <v>157</v>
      </c>
      <c r="D283" s="19" t="s">
        <v>5</v>
      </c>
      <c r="E283" s="19"/>
      <c r="F283" s="85">
        <f>F284</f>
        <v>1472.5206499999999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X283" s="94">
        <f t="shared" si="141"/>
        <v>1472.52</v>
      </c>
      <c r="Y283" s="18">
        <f t="shared" si="138"/>
        <v>99.999955858004441</v>
      </c>
    </row>
    <row r="284" spans="1:26" s="27" customFormat="1" ht="18.75" outlineLevel="6" x14ac:dyDescent="0.2">
      <c r="A284" s="5" t="s">
        <v>116</v>
      </c>
      <c r="B284" s="6" t="s">
        <v>22</v>
      </c>
      <c r="C284" s="6" t="s">
        <v>157</v>
      </c>
      <c r="D284" s="6" t="s">
        <v>87</v>
      </c>
      <c r="E284" s="6"/>
      <c r="F284" s="86">
        <v>1472.5206499999999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X284" s="95">
        <v>1472.52</v>
      </c>
      <c r="Y284" s="18">
        <f t="shared" si="138"/>
        <v>99.999955858004441</v>
      </c>
    </row>
    <row r="285" spans="1:26" s="27" customFormat="1" ht="18.75" outlineLevel="6" x14ac:dyDescent="0.2">
      <c r="A285" s="71" t="s">
        <v>340</v>
      </c>
      <c r="B285" s="9" t="s">
        <v>22</v>
      </c>
      <c r="C285" s="9" t="s">
        <v>192</v>
      </c>
      <c r="D285" s="9" t="s">
        <v>5</v>
      </c>
      <c r="E285" s="9"/>
      <c r="F285" s="83">
        <f>F286+F323+F327</f>
        <v>306378.49784000003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X285" s="98">
        <f t="shared" ref="X285" si="142">X286+X323+X327</f>
        <v>312031.28750000003</v>
      </c>
      <c r="Y285" s="18">
        <f t="shared" si="138"/>
        <v>101.84503472007754</v>
      </c>
    </row>
    <row r="286" spans="1:26" s="27" customFormat="1" ht="18.75" outlineLevel="6" x14ac:dyDescent="0.25">
      <c r="A286" s="23" t="s">
        <v>202</v>
      </c>
      <c r="B286" s="12" t="s">
        <v>22</v>
      </c>
      <c r="C286" s="12" t="s">
        <v>203</v>
      </c>
      <c r="D286" s="12" t="s">
        <v>5</v>
      </c>
      <c r="E286" s="12"/>
      <c r="F286" s="93">
        <f>F287+F296+F305+F310+F299+F318+F302</f>
        <v>284260.53722000006</v>
      </c>
      <c r="G286" s="13">
        <f t="shared" ref="G286:V287" si="143">G287</f>
        <v>0</v>
      </c>
      <c r="H286" s="13">
        <f t="shared" si="143"/>
        <v>0</v>
      </c>
      <c r="I286" s="13">
        <f t="shared" si="143"/>
        <v>0</v>
      </c>
      <c r="J286" s="13">
        <f t="shared" si="143"/>
        <v>0</v>
      </c>
      <c r="K286" s="13">
        <f t="shared" si="143"/>
        <v>0</v>
      </c>
      <c r="L286" s="13">
        <f t="shared" si="143"/>
        <v>0</v>
      </c>
      <c r="M286" s="13">
        <f t="shared" si="143"/>
        <v>0</v>
      </c>
      <c r="N286" s="13">
        <f t="shared" si="143"/>
        <v>0</v>
      </c>
      <c r="O286" s="13">
        <f t="shared" si="143"/>
        <v>0</v>
      </c>
      <c r="P286" s="13">
        <f t="shared" si="143"/>
        <v>0</v>
      </c>
      <c r="Q286" s="13">
        <f t="shared" si="143"/>
        <v>0</v>
      </c>
      <c r="R286" s="13">
        <f t="shared" si="143"/>
        <v>0</v>
      </c>
      <c r="S286" s="13">
        <f t="shared" si="143"/>
        <v>0</v>
      </c>
      <c r="T286" s="13">
        <f t="shared" si="143"/>
        <v>0</v>
      </c>
      <c r="U286" s="13">
        <f t="shared" si="143"/>
        <v>0</v>
      </c>
      <c r="V286" s="13">
        <f t="shared" si="143"/>
        <v>0</v>
      </c>
      <c r="X286" s="93">
        <f t="shared" ref="X286" si="144">X287+X296+X305+X310+X299+X318+X302</f>
        <v>290064.42114000005</v>
      </c>
      <c r="Y286" s="18">
        <f t="shared" si="138"/>
        <v>102.04174803043735</v>
      </c>
    </row>
    <row r="287" spans="1:26" s="27" customFormat="1" ht="31.5" outlineLevel="6" x14ac:dyDescent="0.2">
      <c r="A287" s="51" t="s">
        <v>158</v>
      </c>
      <c r="B287" s="19" t="s">
        <v>22</v>
      </c>
      <c r="C287" s="19" t="s">
        <v>204</v>
      </c>
      <c r="D287" s="19" t="s">
        <v>5</v>
      </c>
      <c r="E287" s="19"/>
      <c r="F287" s="94">
        <f>F288+F290+F293</f>
        <v>0</v>
      </c>
      <c r="G287" s="7">
        <f t="shared" si="143"/>
        <v>0</v>
      </c>
      <c r="H287" s="7">
        <f t="shared" si="143"/>
        <v>0</v>
      </c>
      <c r="I287" s="7">
        <f t="shared" si="143"/>
        <v>0</v>
      </c>
      <c r="J287" s="7">
        <f t="shared" si="143"/>
        <v>0</v>
      </c>
      <c r="K287" s="7">
        <f t="shared" si="143"/>
        <v>0</v>
      </c>
      <c r="L287" s="7">
        <f t="shared" si="143"/>
        <v>0</v>
      </c>
      <c r="M287" s="7">
        <f t="shared" si="143"/>
        <v>0</v>
      </c>
      <c r="N287" s="7">
        <f t="shared" si="143"/>
        <v>0</v>
      </c>
      <c r="O287" s="7">
        <f t="shared" si="143"/>
        <v>0</v>
      </c>
      <c r="P287" s="7">
        <f t="shared" si="143"/>
        <v>0</v>
      </c>
      <c r="Q287" s="7">
        <f t="shared" si="143"/>
        <v>0</v>
      </c>
      <c r="R287" s="7">
        <f t="shared" si="143"/>
        <v>0</v>
      </c>
      <c r="S287" s="7">
        <f t="shared" si="143"/>
        <v>0</v>
      </c>
      <c r="T287" s="7">
        <f t="shared" si="143"/>
        <v>0</v>
      </c>
      <c r="U287" s="7">
        <f t="shared" si="143"/>
        <v>0</v>
      </c>
      <c r="V287" s="7">
        <f t="shared" si="143"/>
        <v>0</v>
      </c>
      <c r="X287" s="94">
        <f t="shared" ref="X287" si="145">X288+X290+X293</f>
        <v>0</v>
      </c>
      <c r="Y287" s="18">
        <v>0</v>
      </c>
    </row>
    <row r="288" spans="1:26" s="27" customFormat="1" ht="18.75" outlineLevel="6" x14ac:dyDescent="0.2">
      <c r="A288" s="5" t="s">
        <v>117</v>
      </c>
      <c r="B288" s="6" t="s">
        <v>22</v>
      </c>
      <c r="C288" s="6" t="s">
        <v>204</v>
      </c>
      <c r="D288" s="6" t="s">
        <v>118</v>
      </c>
      <c r="E288" s="6"/>
      <c r="F288" s="95">
        <f>F289</f>
        <v>0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X288" s="95">
        <f t="shared" ref="X288" si="146">X289</f>
        <v>0</v>
      </c>
      <c r="Y288" s="18">
        <v>0</v>
      </c>
    </row>
    <row r="289" spans="1:26" s="27" customFormat="1" ht="18.75" outlineLevel="6" x14ac:dyDescent="0.2">
      <c r="A289" s="48" t="s">
        <v>94</v>
      </c>
      <c r="B289" s="49" t="s">
        <v>22</v>
      </c>
      <c r="C289" s="49" t="s">
        <v>204</v>
      </c>
      <c r="D289" s="49" t="s">
        <v>119</v>
      </c>
      <c r="E289" s="49"/>
      <c r="F289" s="96">
        <v>0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X289" s="134">
        <v>0</v>
      </c>
      <c r="Y289" s="18">
        <v>0</v>
      </c>
    </row>
    <row r="290" spans="1:26" s="27" customFormat="1" ht="31.5" outlineLevel="6" x14ac:dyDescent="0.2">
      <c r="A290" s="5" t="s">
        <v>99</v>
      </c>
      <c r="B290" s="6" t="s">
        <v>22</v>
      </c>
      <c r="C290" s="6" t="s">
        <v>204</v>
      </c>
      <c r="D290" s="6" t="s">
        <v>100</v>
      </c>
      <c r="E290" s="6"/>
      <c r="F290" s="95">
        <f>F291+F292</f>
        <v>0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X290" s="134">
        <v>0</v>
      </c>
      <c r="Y290" s="18">
        <v>0</v>
      </c>
    </row>
    <row r="291" spans="1:26" s="27" customFormat="1" ht="31.5" outlineLevel="6" x14ac:dyDescent="0.2">
      <c r="A291" s="48" t="s">
        <v>101</v>
      </c>
      <c r="B291" s="49" t="s">
        <v>22</v>
      </c>
      <c r="C291" s="49" t="s">
        <v>204</v>
      </c>
      <c r="D291" s="49" t="s">
        <v>102</v>
      </c>
      <c r="E291" s="49"/>
      <c r="F291" s="96">
        <v>0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X291" s="134">
        <v>0</v>
      </c>
      <c r="Y291" s="18">
        <v>0</v>
      </c>
    </row>
    <row r="292" spans="1:26" s="27" customFormat="1" ht="31.5" outlineLevel="6" x14ac:dyDescent="0.2">
      <c r="A292" s="48" t="s">
        <v>103</v>
      </c>
      <c r="B292" s="49" t="s">
        <v>22</v>
      </c>
      <c r="C292" s="49" t="s">
        <v>204</v>
      </c>
      <c r="D292" s="49" t="s">
        <v>104</v>
      </c>
      <c r="E292" s="49"/>
      <c r="F292" s="96">
        <v>0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X292" s="134">
        <v>0</v>
      </c>
      <c r="Y292" s="18">
        <v>0</v>
      </c>
    </row>
    <row r="293" spans="1:26" s="27" customFormat="1" ht="18.75" outlineLevel="6" x14ac:dyDescent="0.2">
      <c r="A293" s="5" t="s">
        <v>105</v>
      </c>
      <c r="B293" s="6" t="s">
        <v>22</v>
      </c>
      <c r="C293" s="6" t="s">
        <v>204</v>
      </c>
      <c r="D293" s="6" t="s">
        <v>106</v>
      </c>
      <c r="E293" s="6"/>
      <c r="F293" s="95">
        <f>F294+F295</f>
        <v>0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X293" s="134">
        <v>0</v>
      </c>
      <c r="Y293" s="18">
        <v>0</v>
      </c>
    </row>
    <row r="294" spans="1:26" s="27" customFormat="1" ht="31.5" outlineLevel="6" x14ac:dyDescent="0.2">
      <c r="A294" s="48" t="s">
        <v>107</v>
      </c>
      <c r="B294" s="49" t="s">
        <v>22</v>
      </c>
      <c r="C294" s="49" t="s">
        <v>204</v>
      </c>
      <c r="D294" s="49" t="s">
        <v>109</v>
      </c>
      <c r="E294" s="49"/>
      <c r="F294" s="96">
        <v>0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X294" s="134">
        <v>0</v>
      </c>
      <c r="Y294" s="18">
        <v>0</v>
      </c>
    </row>
    <row r="295" spans="1:26" s="27" customFormat="1" ht="18.75" outlineLevel="6" x14ac:dyDescent="0.2">
      <c r="A295" s="48" t="s">
        <v>108</v>
      </c>
      <c r="B295" s="49" t="s">
        <v>22</v>
      </c>
      <c r="C295" s="49" t="s">
        <v>204</v>
      </c>
      <c r="D295" s="49" t="s">
        <v>110</v>
      </c>
      <c r="E295" s="49"/>
      <c r="F295" s="96">
        <v>0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X295" s="134">
        <v>0</v>
      </c>
      <c r="Y295" s="18">
        <v>0</v>
      </c>
    </row>
    <row r="296" spans="1:26" s="27" customFormat="1" ht="31.5" outlineLevel="6" x14ac:dyDescent="0.2">
      <c r="A296" s="51" t="s">
        <v>194</v>
      </c>
      <c r="B296" s="19" t="s">
        <v>22</v>
      </c>
      <c r="C296" s="19" t="s">
        <v>205</v>
      </c>
      <c r="D296" s="19" t="s">
        <v>5</v>
      </c>
      <c r="E296" s="19"/>
      <c r="F296" s="94">
        <f>F297</f>
        <v>56664.323709999997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X296" s="94">
        <f t="shared" ref="X296:X297" si="147">X297</f>
        <v>53731.284630000002</v>
      </c>
      <c r="Y296" s="18">
        <f t="shared" si="138"/>
        <v>94.823834667098694</v>
      </c>
      <c r="Z296" s="150"/>
    </row>
    <row r="297" spans="1:26" s="27" customFormat="1" ht="18.75" outlineLevel="6" x14ac:dyDescent="0.2">
      <c r="A297" s="5" t="s">
        <v>127</v>
      </c>
      <c r="B297" s="6" t="s">
        <v>22</v>
      </c>
      <c r="C297" s="6" t="s">
        <v>205</v>
      </c>
      <c r="D297" s="6" t="s">
        <v>128</v>
      </c>
      <c r="E297" s="6"/>
      <c r="F297" s="95">
        <f>F298</f>
        <v>56664.323709999997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X297" s="95">
        <f t="shared" si="147"/>
        <v>53731.284630000002</v>
      </c>
      <c r="Y297" s="18">
        <f t="shared" si="138"/>
        <v>94.823834667098694</v>
      </c>
      <c r="Z297" s="150"/>
    </row>
    <row r="298" spans="1:26" s="27" customFormat="1" ht="47.25" outlineLevel="6" x14ac:dyDescent="0.2">
      <c r="A298" s="57" t="s">
        <v>296</v>
      </c>
      <c r="B298" s="49" t="s">
        <v>22</v>
      </c>
      <c r="C298" s="49" t="s">
        <v>205</v>
      </c>
      <c r="D298" s="49" t="s">
        <v>87</v>
      </c>
      <c r="E298" s="49"/>
      <c r="F298" s="96">
        <v>56664.323709999997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X298" s="134">
        <v>53731.284630000002</v>
      </c>
      <c r="Y298" s="18">
        <f t="shared" si="138"/>
        <v>94.823834667098694</v>
      </c>
      <c r="Z298" s="150"/>
    </row>
    <row r="299" spans="1:26" s="27" customFormat="1" ht="31.5" outlineLevel="6" x14ac:dyDescent="0.2">
      <c r="A299" s="72" t="s">
        <v>291</v>
      </c>
      <c r="B299" s="19" t="s">
        <v>22</v>
      </c>
      <c r="C299" s="19" t="s">
        <v>292</v>
      </c>
      <c r="D299" s="19" t="s">
        <v>5</v>
      </c>
      <c r="E299" s="19"/>
      <c r="F299" s="94">
        <f>F300</f>
        <v>3556.8995100000002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X299" s="94">
        <f t="shared" ref="X299:X300" si="148">X300</f>
        <v>3556.8995100000002</v>
      </c>
      <c r="Y299" s="18">
        <f t="shared" si="138"/>
        <v>100</v>
      </c>
      <c r="Z299" s="150"/>
    </row>
    <row r="300" spans="1:26" s="27" customFormat="1" ht="18.75" outlineLevel="6" x14ac:dyDescent="0.2">
      <c r="A300" s="5" t="s">
        <v>127</v>
      </c>
      <c r="B300" s="6" t="s">
        <v>22</v>
      </c>
      <c r="C300" s="6" t="s">
        <v>292</v>
      </c>
      <c r="D300" s="6" t="s">
        <v>128</v>
      </c>
      <c r="E300" s="6"/>
      <c r="F300" s="95">
        <f>F301</f>
        <v>3556.8995100000002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X300" s="95">
        <f t="shared" si="148"/>
        <v>3556.8995100000002</v>
      </c>
      <c r="Y300" s="18">
        <f t="shared" si="138"/>
        <v>100</v>
      </c>
      <c r="Z300" s="150"/>
    </row>
    <row r="301" spans="1:26" s="27" customFormat="1" ht="18.75" outlineLevel="6" x14ac:dyDescent="0.2">
      <c r="A301" s="60" t="s">
        <v>88</v>
      </c>
      <c r="B301" s="49" t="s">
        <v>22</v>
      </c>
      <c r="C301" s="49" t="s">
        <v>292</v>
      </c>
      <c r="D301" s="49" t="s">
        <v>89</v>
      </c>
      <c r="E301" s="49"/>
      <c r="F301" s="96">
        <v>3556.8995100000002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X301" s="134">
        <v>3556.8995100000002</v>
      </c>
      <c r="Y301" s="18">
        <f t="shared" si="138"/>
        <v>100</v>
      </c>
      <c r="Z301" s="150"/>
    </row>
    <row r="302" spans="1:26" s="27" customFormat="1" ht="18.75" outlineLevel="6" x14ac:dyDescent="0.2">
      <c r="A302" s="72" t="s">
        <v>373</v>
      </c>
      <c r="B302" s="19" t="s">
        <v>22</v>
      </c>
      <c r="C302" s="19" t="s">
        <v>374</v>
      </c>
      <c r="D302" s="19" t="s">
        <v>5</v>
      </c>
      <c r="E302" s="19"/>
      <c r="F302" s="94">
        <f>F303</f>
        <v>971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X302" s="94">
        <f t="shared" ref="X302:X303" si="149">X303</f>
        <v>971</v>
      </c>
      <c r="Y302" s="18">
        <f t="shared" si="138"/>
        <v>100</v>
      </c>
      <c r="Z302" s="150"/>
    </row>
    <row r="303" spans="1:26" s="27" customFormat="1" ht="18.75" outlineLevel="6" x14ac:dyDescent="0.2">
      <c r="A303" s="5" t="s">
        <v>127</v>
      </c>
      <c r="B303" s="6" t="s">
        <v>22</v>
      </c>
      <c r="C303" s="6" t="s">
        <v>374</v>
      </c>
      <c r="D303" s="6" t="s">
        <v>128</v>
      </c>
      <c r="E303" s="6"/>
      <c r="F303" s="95">
        <f>F304</f>
        <v>971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X303" s="95">
        <f t="shared" si="149"/>
        <v>971</v>
      </c>
      <c r="Y303" s="18">
        <f t="shared" si="138"/>
        <v>100</v>
      </c>
      <c r="Z303" s="150"/>
    </row>
    <row r="304" spans="1:26" s="27" customFormat="1" ht="18.75" outlineLevel="6" x14ac:dyDescent="0.2">
      <c r="A304" s="60" t="s">
        <v>88</v>
      </c>
      <c r="B304" s="49" t="s">
        <v>22</v>
      </c>
      <c r="C304" s="49" t="s">
        <v>374</v>
      </c>
      <c r="D304" s="49" t="s">
        <v>89</v>
      </c>
      <c r="E304" s="49"/>
      <c r="F304" s="96">
        <v>971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X304" s="134">
        <v>971</v>
      </c>
      <c r="Y304" s="18">
        <f t="shared" si="138"/>
        <v>100</v>
      </c>
      <c r="Z304" s="150"/>
    </row>
    <row r="305" spans="1:26" s="27" customFormat="1" ht="31.5" outlineLevel="6" x14ac:dyDescent="0.2">
      <c r="A305" s="58" t="s">
        <v>207</v>
      </c>
      <c r="B305" s="19" t="s">
        <v>22</v>
      </c>
      <c r="C305" s="19" t="s">
        <v>208</v>
      </c>
      <c r="D305" s="19" t="s">
        <v>5</v>
      </c>
      <c r="E305" s="19"/>
      <c r="F305" s="94">
        <f>F306+F308</f>
        <v>4834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X305" s="94">
        <f t="shared" ref="X305" si="150">X306+X308</f>
        <v>4834</v>
      </c>
      <c r="Y305" s="18">
        <f t="shared" si="138"/>
        <v>100</v>
      </c>
      <c r="Z305" s="150"/>
    </row>
    <row r="306" spans="1:26" s="27" customFormat="1" ht="31.5" outlineLevel="6" x14ac:dyDescent="0.2">
      <c r="A306" s="5" t="s">
        <v>99</v>
      </c>
      <c r="B306" s="6" t="s">
        <v>22</v>
      </c>
      <c r="C306" s="6" t="s">
        <v>208</v>
      </c>
      <c r="D306" s="6" t="s">
        <v>100</v>
      </c>
      <c r="E306" s="6"/>
      <c r="F306" s="95">
        <f>F307</f>
        <v>0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X306" s="95">
        <f t="shared" ref="X306" si="151">X307</f>
        <v>0</v>
      </c>
      <c r="Y306" s="18">
        <v>0</v>
      </c>
      <c r="Z306" s="150"/>
    </row>
    <row r="307" spans="1:26" s="27" customFormat="1" ht="31.5" outlineLevel="6" x14ac:dyDescent="0.2">
      <c r="A307" s="48" t="s">
        <v>103</v>
      </c>
      <c r="B307" s="49" t="s">
        <v>22</v>
      </c>
      <c r="C307" s="49" t="s">
        <v>208</v>
      </c>
      <c r="D307" s="49" t="s">
        <v>104</v>
      </c>
      <c r="E307" s="49"/>
      <c r="F307" s="96">
        <v>0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X307" s="134">
        <v>0</v>
      </c>
      <c r="Y307" s="18">
        <v>0</v>
      </c>
      <c r="Z307" s="150"/>
    </row>
    <row r="308" spans="1:26" s="27" customFormat="1" ht="18.75" outlineLevel="6" x14ac:dyDescent="0.2">
      <c r="A308" s="5" t="s">
        <v>127</v>
      </c>
      <c r="B308" s="6" t="s">
        <v>22</v>
      </c>
      <c r="C308" s="6" t="s">
        <v>208</v>
      </c>
      <c r="D308" s="6" t="s">
        <v>128</v>
      </c>
      <c r="E308" s="6"/>
      <c r="F308" s="95">
        <f>F309</f>
        <v>4834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X308" s="95">
        <f t="shared" ref="X308" si="152">X309</f>
        <v>4834</v>
      </c>
      <c r="Y308" s="18">
        <f t="shared" si="138"/>
        <v>100</v>
      </c>
      <c r="Z308" s="150"/>
    </row>
    <row r="309" spans="1:26" s="27" customFormat="1" ht="47.25" outlineLevel="6" x14ac:dyDescent="0.2">
      <c r="A309" s="57" t="s">
        <v>296</v>
      </c>
      <c r="B309" s="49" t="s">
        <v>22</v>
      </c>
      <c r="C309" s="49" t="s">
        <v>208</v>
      </c>
      <c r="D309" s="49" t="s">
        <v>87</v>
      </c>
      <c r="E309" s="49"/>
      <c r="F309" s="96">
        <v>4834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X309" s="134">
        <v>4834</v>
      </c>
      <c r="Y309" s="18">
        <f t="shared" si="138"/>
        <v>100</v>
      </c>
      <c r="Z309" s="150"/>
    </row>
    <row r="310" spans="1:26" s="27" customFormat="1" ht="51" customHeight="1" outlineLevel="6" x14ac:dyDescent="0.2">
      <c r="A310" s="59" t="s">
        <v>209</v>
      </c>
      <c r="B310" s="63" t="s">
        <v>22</v>
      </c>
      <c r="C310" s="63" t="s">
        <v>210</v>
      </c>
      <c r="D310" s="63" t="s">
        <v>5</v>
      </c>
      <c r="E310" s="63"/>
      <c r="F310" s="97">
        <f>F311+F313+F316</f>
        <v>217842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X310" s="97">
        <f t="shared" ref="X310" si="153">X311+X313+X316</f>
        <v>226521</v>
      </c>
      <c r="Y310" s="18">
        <f t="shared" si="138"/>
        <v>103.98408020491917</v>
      </c>
      <c r="Z310" s="150"/>
    </row>
    <row r="311" spans="1:26" s="27" customFormat="1" ht="18.75" outlineLevel="6" x14ac:dyDescent="0.2">
      <c r="A311" s="5" t="s">
        <v>117</v>
      </c>
      <c r="B311" s="6" t="s">
        <v>22</v>
      </c>
      <c r="C311" s="6" t="s">
        <v>210</v>
      </c>
      <c r="D311" s="6" t="s">
        <v>118</v>
      </c>
      <c r="E311" s="6"/>
      <c r="F311" s="95">
        <f>F312</f>
        <v>0</v>
      </c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X311" s="95">
        <f t="shared" ref="X311" si="154">X312</f>
        <v>0</v>
      </c>
      <c r="Y311" s="18">
        <v>0</v>
      </c>
      <c r="Z311" s="150"/>
    </row>
    <row r="312" spans="1:26" s="27" customFormat="1" ht="18.75" outlineLevel="6" x14ac:dyDescent="0.2">
      <c r="A312" s="48" t="s">
        <v>94</v>
      </c>
      <c r="B312" s="49" t="s">
        <v>22</v>
      </c>
      <c r="C312" s="49" t="s">
        <v>210</v>
      </c>
      <c r="D312" s="49" t="s">
        <v>119</v>
      </c>
      <c r="E312" s="49"/>
      <c r="F312" s="96">
        <v>0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X312" s="134">
        <v>0</v>
      </c>
      <c r="Y312" s="18">
        <v>0</v>
      </c>
      <c r="Z312" s="150"/>
    </row>
    <row r="313" spans="1:26" s="27" customFormat="1" ht="31.5" outlineLevel="6" x14ac:dyDescent="0.2">
      <c r="A313" s="5" t="s">
        <v>99</v>
      </c>
      <c r="B313" s="6" t="s">
        <v>22</v>
      </c>
      <c r="C313" s="6" t="s">
        <v>210</v>
      </c>
      <c r="D313" s="6" t="s">
        <v>100</v>
      </c>
      <c r="E313" s="6"/>
      <c r="F313" s="95">
        <f>F315+F314</f>
        <v>0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X313" s="95">
        <f t="shared" ref="X313" si="155">X315+X314</f>
        <v>0</v>
      </c>
      <c r="Y313" s="18">
        <v>0</v>
      </c>
      <c r="Z313" s="150"/>
    </row>
    <row r="314" spans="1:26" s="27" customFormat="1" ht="31.5" outlineLevel="6" x14ac:dyDescent="0.2">
      <c r="A314" s="48" t="s">
        <v>101</v>
      </c>
      <c r="B314" s="49" t="s">
        <v>22</v>
      </c>
      <c r="C314" s="49" t="s">
        <v>210</v>
      </c>
      <c r="D314" s="49" t="s">
        <v>102</v>
      </c>
      <c r="E314" s="49"/>
      <c r="F314" s="96">
        <v>0</v>
      </c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X314" s="134">
        <v>0</v>
      </c>
      <c r="Y314" s="18">
        <v>0</v>
      </c>
      <c r="Z314" s="150"/>
    </row>
    <row r="315" spans="1:26" s="27" customFormat="1" ht="31.5" outlineLevel="6" x14ac:dyDescent="0.2">
      <c r="A315" s="48" t="s">
        <v>103</v>
      </c>
      <c r="B315" s="49" t="s">
        <v>22</v>
      </c>
      <c r="C315" s="49" t="s">
        <v>210</v>
      </c>
      <c r="D315" s="49" t="s">
        <v>104</v>
      </c>
      <c r="E315" s="49"/>
      <c r="F315" s="96">
        <v>0</v>
      </c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X315" s="134">
        <v>0</v>
      </c>
      <c r="Y315" s="18">
        <v>0</v>
      </c>
      <c r="Z315" s="150"/>
    </row>
    <row r="316" spans="1:26" s="27" customFormat="1" ht="18.75" outlineLevel="6" x14ac:dyDescent="0.2">
      <c r="A316" s="5" t="s">
        <v>127</v>
      </c>
      <c r="B316" s="6" t="s">
        <v>22</v>
      </c>
      <c r="C316" s="6" t="s">
        <v>210</v>
      </c>
      <c r="D316" s="6" t="s">
        <v>128</v>
      </c>
      <c r="E316" s="6"/>
      <c r="F316" s="95">
        <f>F317</f>
        <v>217842</v>
      </c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X316" s="95">
        <f t="shared" ref="X316" si="156">X317</f>
        <v>226521</v>
      </c>
      <c r="Y316" s="18">
        <f t="shared" si="138"/>
        <v>103.98408020491917</v>
      </c>
      <c r="Z316" s="150"/>
    </row>
    <row r="317" spans="1:26" s="107" customFormat="1" ht="47.25" outlineLevel="6" x14ac:dyDescent="0.2">
      <c r="A317" s="130" t="s">
        <v>296</v>
      </c>
      <c r="B317" s="104" t="s">
        <v>22</v>
      </c>
      <c r="C317" s="104" t="s">
        <v>210</v>
      </c>
      <c r="D317" s="104" t="s">
        <v>87</v>
      </c>
      <c r="E317" s="104"/>
      <c r="F317" s="131">
        <v>217842</v>
      </c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X317" s="137">
        <v>226521</v>
      </c>
      <c r="Y317" s="108">
        <f t="shared" si="138"/>
        <v>103.98408020491917</v>
      </c>
      <c r="Z317" s="150"/>
    </row>
    <row r="318" spans="1:26" s="27" customFormat="1" ht="47.25" outlineLevel="6" x14ac:dyDescent="0.2">
      <c r="A318" s="65" t="s">
        <v>304</v>
      </c>
      <c r="B318" s="19" t="s">
        <v>22</v>
      </c>
      <c r="C318" s="19" t="s">
        <v>305</v>
      </c>
      <c r="D318" s="19" t="s">
        <v>5</v>
      </c>
      <c r="E318" s="19"/>
      <c r="F318" s="94">
        <f>F319+F321</f>
        <v>392.31400000000002</v>
      </c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X318" s="94">
        <f t="shared" ref="X318" si="157">X319+X321</f>
        <v>450.23700000000002</v>
      </c>
      <c r="Y318" s="18">
        <f t="shared" si="138"/>
        <v>114.76444888533163</v>
      </c>
      <c r="Z318" s="150"/>
    </row>
    <row r="319" spans="1:26" s="27" customFormat="1" ht="31.5" outlineLevel="6" x14ac:dyDescent="0.2">
      <c r="A319" s="5" t="s">
        <v>99</v>
      </c>
      <c r="B319" s="6" t="s">
        <v>22</v>
      </c>
      <c r="C319" s="6" t="s">
        <v>305</v>
      </c>
      <c r="D319" s="6" t="s">
        <v>100</v>
      </c>
      <c r="E319" s="6"/>
      <c r="F319" s="95">
        <f>F320</f>
        <v>0</v>
      </c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X319" s="95">
        <f t="shared" ref="X319" si="158">X320</f>
        <v>0</v>
      </c>
      <c r="Y319" s="18">
        <v>0</v>
      </c>
      <c r="Z319" s="150"/>
    </row>
    <row r="320" spans="1:26" s="27" customFormat="1" ht="31.5" outlineLevel="6" x14ac:dyDescent="0.2">
      <c r="A320" s="48" t="s">
        <v>103</v>
      </c>
      <c r="B320" s="49" t="s">
        <v>22</v>
      </c>
      <c r="C320" s="49" t="s">
        <v>305</v>
      </c>
      <c r="D320" s="49" t="s">
        <v>104</v>
      </c>
      <c r="E320" s="49"/>
      <c r="F320" s="96">
        <v>0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X320" s="134">
        <v>0</v>
      </c>
      <c r="Y320" s="18">
        <v>0</v>
      </c>
      <c r="Z320" s="150"/>
    </row>
    <row r="321" spans="1:26" s="27" customFormat="1" ht="18.75" outlineLevel="6" x14ac:dyDescent="0.2">
      <c r="A321" s="5" t="s">
        <v>127</v>
      </c>
      <c r="B321" s="6" t="s">
        <v>22</v>
      </c>
      <c r="C321" s="6" t="s">
        <v>305</v>
      </c>
      <c r="D321" s="6" t="s">
        <v>128</v>
      </c>
      <c r="E321" s="6"/>
      <c r="F321" s="95">
        <f>F322</f>
        <v>392.31400000000002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X321" s="95">
        <f t="shared" ref="X321" si="159">X322</f>
        <v>450.23700000000002</v>
      </c>
      <c r="Y321" s="18">
        <f t="shared" si="138"/>
        <v>114.76444888533163</v>
      </c>
      <c r="Z321" s="150"/>
    </row>
    <row r="322" spans="1:26" s="107" customFormat="1" ht="47.25" outlineLevel="6" x14ac:dyDescent="0.2">
      <c r="A322" s="130" t="s">
        <v>296</v>
      </c>
      <c r="B322" s="104" t="s">
        <v>22</v>
      </c>
      <c r="C322" s="104" t="s">
        <v>305</v>
      </c>
      <c r="D322" s="104" t="s">
        <v>87</v>
      </c>
      <c r="E322" s="104"/>
      <c r="F322" s="131">
        <v>392.31400000000002</v>
      </c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X322" s="137">
        <v>450.23700000000002</v>
      </c>
      <c r="Y322" s="108">
        <f t="shared" si="138"/>
        <v>114.76444888533163</v>
      </c>
      <c r="Z322" s="150"/>
    </row>
    <row r="323" spans="1:26" s="27" customFormat="1" ht="31.5" outlineLevel="6" x14ac:dyDescent="0.2">
      <c r="A323" s="14" t="s">
        <v>271</v>
      </c>
      <c r="B323" s="9" t="s">
        <v>22</v>
      </c>
      <c r="C323" s="9" t="s">
        <v>272</v>
      </c>
      <c r="D323" s="9" t="s">
        <v>5</v>
      </c>
      <c r="E323" s="9"/>
      <c r="F323" s="98">
        <f>F324</f>
        <v>21412.802599999999</v>
      </c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X323" s="98">
        <f t="shared" ref="X323:X325" si="160">X324</f>
        <v>21261.708340000001</v>
      </c>
      <c r="Y323" s="18">
        <f t="shared" si="138"/>
        <v>99.294374198359264</v>
      </c>
      <c r="Z323" s="150"/>
    </row>
    <row r="324" spans="1:26" s="27" customFormat="1" ht="31.5" outlineLevel="6" x14ac:dyDescent="0.2">
      <c r="A324" s="51" t="s">
        <v>273</v>
      </c>
      <c r="B324" s="19" t="s">
        <v>22</v>
      </c>
      <c r="C324" s="19" t="s">
        <v>274</v>
      </c>
      <c r="D324" s="19" t="s">
        <v>5</v>
      </c>
      <c r="E324" s="19"/>
      <c r="F324" s="94">
        <f>F325</f>
        <v>21412.802599999999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X324" s="94">
        <f t="shared" si="160"/>
        <v>21261.708340000001</v>
      </c>
      <c r="Y324" s="18">
        <f t="shared" si="138"/>
        <v>99.294374198359264</v>
      </c>
      <c r="Z324" s="150"/>
    </row>
    <row r="325" spans="1:26" s="27" customFormat="1" ht="18.75" outlineLevel="6" x14ac:dyDescent="0.2">
      <c r="A325" s="5" t="s">
        <v>127</v>
      </c>
      <c r="B325" s="6" t="s">
        <v>22</v>
      </c>
      <c r="C325" s="6" t="s">
        <v>274</v>
      </c>
      <c r="D325" s="6" t="s">
        <v>128</v>
      </c>
      <c r="E325" s="6"/>
      <c r="F325" s="95">
        <f>F326</f>
        <v>21412.802599999999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X325" s="95">
        <f t="shared" si="160"/>
        <v>21261.708340000001</v>
      </c>
      <c r="Y325" s="18">
        <f t="shared" si="138"/>
        <v>99.294374198359264</v>
      </c>
      <c r="Z325" s="150"/>
    </row>
    <row r="326" spans="1:26" s="27" customFormat="1" ht="47.25" outlineLevel="6" x14ac:dyDescent="0.2">
      <c r="A326" s="57" t="s">
        <v>296</v>
      </c>
      <c r="B326" s="49" t="s">
        <v>22</v>
      </c>
      <c r="C326" s="49" t="s">
        <v>274</v>
      </c>
      <c r="D326" s="49" t="s">
        <v>87</v>
      </c>
      <c r="E326" s="49"/>
      <c r="F326" s="96">
        <v>21412.802599999999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X326" s="134">
        <v>21261.708340000001</v>
      </c>
      <c r="Y326" s="18">
        <f t="shared" si="138"/>
        <v>99.294374198359264</v>
      </c>
      <c r="Z326" s="150"/>
    </row>
    <row r="327" spans="1:26" s="27" customFormat="1" ht="35.25" customHeight="1" outlineLevel="6" x14ac:dyDescent="0.2">
      <c r="A327" s="73" t="s">
        <v>341</v>
      </c>
      <c r="B327" s="9" t="s">
        <v>22</v>
      </c>
      <c r="C327" s="9" t="s">
        <v>200</v>
      </c>
      <c r="D327" s="9" t="s">
        <v>5</v>
      </c>
      <c r="E327" s="9"/>
      <c r="F327" s="98">
        <f>F331+F328</f>
        <v>705.15801999999996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X327" s="98">
        <f t="shared" ref="X327" si="161">X331+X328</f>
        <v>705.15801999999996</v>
      </c>
      <c r="Y327" s="18">
        <f t="shared" si="138"/>
        <v>100</v>
      </c>
      <c r="Z327" s="150"/>
    </row>
    <row r="328" spans="1:26" s="27" customFormat="1" ht="35.25" customHeight="1" outlineLevel="6" x14ac:dyDescent="0.2">
      <c r="A328" s="72" t="s">
        <v>367</v>
      </c>
      <c r="B328" s="19" t="s">
        <v>22</v>
      </c>
      <c r="C328" s="19" t="s">
        <v>368</v>
      </c>
      <c r="D328" s="19" t="s">
        <v>5</v>
      </c>
      <c r="E328" s="19"/>
      <c r="F328" s="94">
        <f>F329</f>
        <v>628.53701999999998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X328" s="94">
        <f t="shared" ref="X328:X329" si="162">X329</f>
        <v>628.53701999999998</v>
      </c>
      <c r="Y328" s="18">
        <f t="shared" si="138"/>
        <v>100</v>
      </c>
      <c r="Z328" s="150"/>
    </row>
    <row r="329" spans="1:26" s="27" customFormat="1" ht="21" customHeight="1" outlineLevel="6" x14ac:dyDescent="0.2">
      <c r="A329" s="5" t="s">
        <v>127</v>
      </c>
      <c r="B329" s="6" t="s">
        <v>22</v>
      </c>
      <c r="C329" s="6" t="s">
        <v>368</v>
      </c>
      <c r="D329" s="6" t="s">
        <v>128</v>
      </c>
      <c r="E329" s="6"/>
      <c r="F329" s="95">
        <f>F330</f>
        <v>628.53701999999998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X329" s="95">
        <f t="shared" si="162"/>
        <v>628.53701999999998</v>
      </c>
      <c r="Y329" s="18">
        <f t="shared" si="138"/>
        <v>100</v>
      </c>
      <c r="Z329" s="150"/>
    </row>
    <row r="330" spans="1:26" s="27" customFormat="1" ht="20.25" customHeight="1" outlineLevel="6" x14ac:dyDescent="0.2">
      <c r="A330" s="60" t="s">
        <v>88</v>
      </c>
      <c r="B330" s="49" t="s">
        <v>22</v>
      </c>
      <c r="C330" s="49" t="s">
        <v>368</v>
      </c>
      <c r="D330" s="49" t="s">
        <v>89</v>
      </c>
      <c r="E330" s="49"/>
      <c r="F330" s="96">
        <v>628.53701999999998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X330" s="134">
        <v>628.53701999999998</v>
      </c>
      <c r="Y330" s="18">
        <f t="shared" si="138"/>
        <v>100</v>
      </c>
      <c r="Z330" s="150"/>
    </row>
    <row r="331" spans="1:26" s="27" customFormat="1" ht="31.5" outlineLevel="6" x14ac:dyDescent="0.2">
      <c r="A331" s="72" t="s">
        <v>318</v>
      </c>
      <c r="B331" s="19" t="s">
        <v>22</v>
      </c>
      <c r="C331" s="19" t="s">
        <v>319</v>
      </c>
      <c r="D331" s="19" t="s">
        <v>5</v>
      </c>
      <c r="E331" s="19"/>
      <c r="F331" s="94">
        <f>F332</f>
        <v>76.620999999999995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X331" s="94">
        <f t="shared" ref="X331:X332" si="163">X332</f>
        <v>76.620999999999995</v>
      </c>
      <c r="Y331" s="18">
        <f t="shared" si="138"/>
        <v>100</v>
      </c>
      <c r="Z331" s="150"/>
    </row>
    <row r="332" spans="1:26" s="27" customFormat="1" ht="18.75" outlineLevel="6" x14ac:dyDescent="0.2">
      <c r="A332" s="5" t="s">
        <v>127</v>
      </c>
      <c r="B332" s="6" t="s">
        <v>22</v>
      </c>
      <c r="C332" s="6" t="s">
        <v>319</v>
      </c>
      <c r="D332" s="6" t="s">
        <v>128</v>
      </c>
      <c r="E332" s="6"/>
      <c r="F332" s="95">
        <f>F333</f>
        <v>76.620999999999995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X332" s="95">
        <f t="shared" si="163"/>
        <v>76.620999999999995</v>
      </c>
      <c r="Y332" s="18">
        <f t="shared" si="138"/>
        <v>100</v>
      </c>
      <c r="Z332" s="150"/>
    </row>
    <row r="333" spans="1:26" s="27" customFormat="1" ht="18.75" outlineLevel="6" x14ac:dyDescent="0.2">
      <c r="A333" s="60" t="s">
        <v>88</v>
      </c>
      <c r="B333" s="49" t="s">
        <v>22</v>
      </c>
      <c r="C333" s="49" t="s">
        <v>319</v>
      </c>
      <c r="D333" s="49" t="s">
        <v>89</v>
      </c>
      <c r="E333" s="49"/>
      <c r="F333" s="96">
        <v>76.620999999999995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X333" s="134">
        <v>76.620999999999995</v>
      </c>
      <c r="Y333" s="18">
        <f t="shared" si="138"/>
        <v>100</v>
      </c>
      <c r="Z333" s="150"/>
    </row>
    <row r="334" spans="1:26" s="27" customFormat="1" ht="31.5" outlineLevel="6" x14ac:dyDescent="0.2">
      <c r="A334" s="71" t="s">
        <v>297</v>
      </c>
      <c r="B334" s="9" t="s">
        <v>22</v>
      </c>
      <c r="C334" s="9" t="s">
        <v>211</v>
      </c>
      <c r="D334" s="9" t="s">
        <v>5</v>
      </c>
      <c r="E334" s="9"/>
      <c r="F334" s="98">
        <f>F335</f>
        <v>11501.694</v>
      </c>
      <c r="G334" s="13" t="e">
        <f t="shared" ref="G334:V334" si="164">G335</f>
        <v>#REF!</v>
      </c>
      <c r="H334" s="13" t="e">
        <f t="shared" si="164"/>
        <v>#REF!</v>
      </c>
      <c r="I334" s="13" t="e">
        <f t="shared" si="164"/>
        <v>#REF!</v>
      </c>
      <c r="J334" s="13" t="e">
        <f t="shared" si="164"/>
        <v>#REF!</v>
      </c>
      <c r="K334" s="13" t="e">
        <f t="shared" si="164"/>
        <v>#REF!</v>
      </c>
      <c r="L334" s="13" t="e">
        <f t="shared" si="164"/>
        <v>#REF!</v>
      </c>
      <c r="M334" s="13" t="e">
        <f t="shared" si="164"/>
        <v>#REF!</v>
      </c>
      <c r="N334" s="13" t="e">
        <f t="shared" si="164"/>
        <v>#REF!</v>
      </c>
      <c r="O334" s="13" t="e">
        <f t="shared" si="164"/>
        <v>#REF!</v>
      </c>
      <c r="P334" s="13" t="e">
        <f t="shared" si="164"/>
        <v>#REF!</v>
      </c>
      <c r="Q334" s="13" t="e">
        <f t="shared" si="164"/>
        <v>#REF!</v>
      </c>
      <c r="R334" s="13" t="e">
        <f t="shared" si="164"/>
        <v>#REF!</v>
      </c>
      <c r="S334" s="13" t="e">
        <f t="shared" si="164"/>
        <v>#REF!</v>
      </c>
      <c r="T334" s="13" t="e">
        <f t="shared" si="164"/>
        <v>#REF!</v>
      </c>
      <c r="U334" s="13" t="e">
        <f t="shared" si="164"/>
        <v>#REF!</v>
      </c>
      <c r="V334" s="13" t="e">
        <f t="shared" si="164"/>
        <v>#REF!</v>
      </c>
      <c r="X334" s="98">
        <f t="shared" ref="X334:X336" si="165">X335</f>
        <v>10745.5664</v>
      </c>
      <c r="Y334" s="18">
        <f t="shared" si="138"/>
        <v>93.42594577807408</v>
      </c>
      <c r="Z334" s="150"/>
    </row>
    <row r="335" spans="1:26" s="27" customFormat="1" ht="31.5" outlineLevel="6" x14ac:dyDescent="0.2">
      <c r="A335" s="72" t="s">
        <v>194</v>
      </c>
      <c r="B335" s="19" t="s">
        <v>22</v>
      </c>
      <c r="C335" s="19" t="s">
        <v>212</v>
      </c>
      <c r="D335" s="19" t="s">
        <v>5</v>
      </c>
      <c r="E335" s="77"/>
      <c r="F335" s="94">
        <f>F336</f>
        <v>11501.694</v>
      </c>
      <c r="G335" s="7" t="e">
        <f>#REF!</f>
        <v>#REF!</v>
      </c>
      <c r="H335" s="7" t="e">
        <f>#REF!</f>
        <v>#REF!</v>
      </c>
      <c r="I335" s="7" t="e">
        <f>#REF!</f>
        <v>#REF!</v>
      </c>
      <c r="J335" s="7" t="e">
        <f>#REF!</f>
        <v>#REF!</v>
      </c>
      <c r="K335" s="7" t="e">
        <f>#REF!</f>
        <v>#REF!</v>
      </c>
      <c r="L335" s="7" t="e">
        <f>#REF!</f>
        <v>#REF!</v>
      </c>
      <c r="M335" s="7" t="e">
        <f>#REF!</f>
        <v>#REF!</v>
      </c>
      <c r="N335" s="7" t="e">
        <f>#REF!</f>
        <v>#REF!</v>
      </c>
      <c r="O335" s="7" t="e">
        <f>#REF!</f>
        <v>#REF!</v>
      </c>
      <c r="P335" s="7" t="e">
        <f>#REF!</f>
        <v>#REF!</v>
      </c>
      <c r="Q335" s="7" t="e">
        <f>#REF!</f>
        <v>#REF!</v>
      </c>
      <c r="R335" s="7" t="e">
        <f>#REF!</f>
        <v>#REF!</v>
      </c>
      <c r="S335" s="7" t="e">
        <f>#REF!</f>
        <v>#REF!</v>
      </c>
      <c r="T335" s="7" t="e">
        <f>#REF!</f>
        <v>#REF!</v>
      </c>
      <c r="U335" s="7" t="e">
        <f>#REF!</f>
        <v>#REF!</v>
      </c>
      <c r="V335" s="7" t="e">
        <f>#REF!</f>
        <v>#REF!</v>
      </c>
      <c r="X335" s="94">
        <f t="shared" si="165"/>
        <v>10745.5664</v>
      </c>
      <c r="Y335" s="18">
        <f t="shared" si="138"/>
        <v>93.42594577807408</v>
      </c>
      <c r="Z335" s="150"/>
    </row>
    <row r="336" spans="1:26" s="27" customFormat="1" ht="18.75" outlineLevel="6" x14ac:dyDescent="0.2">
      <c r="A336" s="5" t="s">
        <v>127</v>
      </c>
      <c r="B336" s="6" t="s">
        <v>22</v>
      </c>
      <c r="C336" s="6" t="s">
        <v>212</v>
      </c>
      <c r="D336" s="6" t="s">
        <v>5</v>
      </c>
      <c r="E336" s="75"/>
      <c r="F336" s="95">
        <f>F337</f>
        <v>11501.694</v>
      </c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X336" s="95">
        <f t="shared" si="165"/>
        <v>10745.5664</v>
      </c>
      <c r="Y336" s="18">
        <f t="shared" si="138"/>
        <v>93.42594577807408</v>
      </c>
      <c r="Z336" s="150"/>
    </row>
    <row r="337" spans="1:26" s="27" customFormat="1" ht="47.25" outlineLevel="6" x14ac:dyDescent="0.2">
      <c r="A337" s="60" t="s">
        <v>296</v>
      </c>
      <c r="B337" s="49" t="s">
        <v>22</v>
      </c>
      <c r="C337" s="49" t="s">
        <v>212</v>
      </c>
      <c r="D337" s="49" t="s">
        <v>87</v>
      </c>
      <c r="E337" s="76"/>
      <c r="F337" s="96">
        <v>11501.694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X337" s="134">
        <v>10745.5664</v>
      </c>
      <c r="Y337" s="18">
        <f t="shared" ref="Y337:Y400" si="166">X337/F337*100</f>
        <v>93.42594577807408</v>
      </c>
      <c r="Z337" s="150"/>
    </row>
    <row r="338" spans="1:26" s="27" customFormat="1" ht="31.5" outlineLevel="6" x14ac:dyDescent="0.2">
      <c r="A338" s="74" t="s">
        <v>69</v>
      </c>
      <c r="B338" s="33" t="s">
        <v>68</v>
      </c>
      <c r="C338" s="33" t="s">
        <v>6</v>
      </c>
      <c r="D338" s="33" t="s">
        <v>5</v>
      </c>
      <c r="E338" s="33"/>
      <c r="F338" s="67">
        <f>F339</f>
        <v>41.552</v>
      </c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X338" s="140">
        <f t="shared" ref="X338:X341" si="167">X339</f>
        <v>41.552</v>
      </c>
      <c r="Y338" s="18">
        <f t="shared" si="166"/>
        <v>100</v>
      </c>
      <c r="Z338" s="150"/>
    </row>
    <row r="339" spans="1:26" s="27" customFormat="1" ht="18.75" outlineLevel="6" x14ac:dyDescent="0.2">
      <c r="A339" s="8" t="s">
        <v>342</v>
      </c>
      <c r="B339" s="9" t="s">
        <v>68</v>
      </c>
      <c r="C339" s="9" t="s">
        <v>213</v>
      </c>
      <c r="D339" s="9" t="s">
        <v>5</v>
      </c>
      <c r="E339" s="9"/>
      <c r="F339" s="10">
        <f>F340</f>
        <v>41.552</v>
      </c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X339" s="98">
        <f t="shared" si="167"/>
        <v>41.552</v>
      </c>
      <c r="Y339" s="18">
        <f t="shared" si="166"/>
        <v>100</v>
      </c>
      <c r="Z339" s="150"/>
    </row>
    <row r="340" spans="1:26" s="27" customFormat="1" ht="34.5" customHeight="1" outlineLevel="6" x14ac:dyDescent="0.2">
      <c r="A340" s="65" t="s">
        <v>214</v>
      </c>
      <c r="B340" s="19" t="s">
        <v>68</v>
      </c>
      <c r="C340" s="19" t="s">
        <v>215</v>
      </c>
      <c r="D340" s="19" t="s">
        <v>5</v>
      </c>
      <c r="E340" s="19"/>
      <c r="F340" s="20">
        <f>F341</f>
        <v>41.552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X340" s="94">
        <f t="shared" si="167"/>
        <v>41.552</v>
      </c>
      <c r="Y340" s="18">
        <f t="shared" si="166"/>
        <v>100</v>
      </c>
      <c r="Z340" s="150"/>
    </row>
    <row r="341" spans="1:26" s="27" customFormat="1" ht="31.5" outlineLevel="6" x14ac:dyDescent="0.2">
      <c r="A341" s="5" t="s">
        <v>99</v>
      </c>
      <c r="B341" s="6" t="s">
        <v>68</v>
      </c>
      <c r="C341" s="6" t="s">
        <v>215</v>
      </c>
      <c r="D341" s="6" t="s">
        <v>100</v>
      </c>
      <c r="E341" s="6"/>
      <c r="F341" s="7">
        <f>F342</f>
        <v>41.552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X341" s="95">
        <f t="shared" si="167"/>
        <v>41.552</v>
      </c>
      <c r="Y341" s="18">
        <f t="shared" si="166"/>
        <v>100</v>
      </c>
      <c r="Z341" s="150"/>
    </row>
    <row r="342" spans="1:26" s="27" customFormat="1" ht="31.5" outlineLevel="6" x14ac:dyDescent="0.2">
      <c r="A342" s="48" t="s">
        <v>103</v>
      </c>
      <c r="B342" s="49" t="s">
        <v>68</v>
      </c>
      <c r="C342" s="49" t="s">
        <v>215</v>
      </c>
      <c r="D342" s="49" t="s">
        <v>104</v>
      </c>
      <c r="E342" s="49"/>
      <c r="F342" s="50">
        <v>41.552</v>
      </c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X342" s="134">
        <v>41.552</v>
      </c>
      <c r="Y342" s="18">
        <f t="shared" si="166"/>
        <v>100</v>
      </c>
      <c r="Z342" s="150"/>
    </row>
    <row r="343" spans="1:26" s="27" customFormat="1" ht="18.75" customHeight="1" outlineLevel="6" x14ac:dyDescent="0.2">
      <c r="A343" s="74" t="s">
        <v>46</v>
      </c>
      <c r="B343" s="33" t="s">
        <v>23</v>
      </c>
      <c r="C343" s="33" t="s">
        <v>6</v>
      </c>
      <c r="D343" s="33" t="s">
        <v>5</v>
      </c>
      <c r="E343" s="33"/>
      <c r="F343" s="67">
        <f>F344</f>
        <v>4138.3490000000002</v>
      </c>
      <c r="G343" s="10" t="e">
        <f>#REF!</f>
        <v>#REF!</v>
      </c>
      <c r="H343" s="10" t="e">
        <f>#REF!</f>
        <v>#REF!</v>
      </c>
      <c r="I343" s="10" t="e">
        <f>#REF!</f>
        <v>#REF!</v>
      </c>
      <c r="J343" s="10" t="e">
        <f>#REF!</f>
        <v>#REF!</v>
      </c>
      <c r="K343" s="10" t="e">
        <f>#REF!</f>
        <v>#REF!</v>
      </c>
      <c r="L343" s="10" t="e">
        <f>#REF!</f>
        <v>#REF!</v>
      </c>
      <c r="M343" s="10" t="e">
        <f>#REF!</f>
        <v>#REF!</v>
      </c>
      <c r="N343" s="10" t="e">
        <f>#REF!</f>
        <v>#REF!</v>
      </c>
      <c r="O343" s="10" t="e">
        <f>#REF!</f>
        <v>#REF!</v>
      </c>
      <c r="P343" s="10" t="e">
        <f>#REF!</f>
        <v>#REF!</v>
      </c>
      <c r="Q343" s="10" t="e">
        <f>#REF!</f>
        <v>#REF!</v>
      </c>
      <c r="R343" s="10" t="e">
        <f>#REF!</f>
        <v>#REF!</v>
      </c>
      <c r="S343" s="10" t="e">
        <f>#REF!</f>
        <v>#REF!</v>
      </c>
      <c r="T343" s="10" t="e">
        <f>#REF!</f>
        <v>#REF!</v>
      </c>
      <c r="U343" s="10" t="e">
        <f>#REF!</f>
        <v>#REF!</v>
      </c>
      <c r="V343" s="10" t="e">
        <f>#REF!</f>
        <v>#REF!</v>
      </c>
      <c r="X343" s="140">
        <f t="shared" ref="X343" si="168">X344</f>
        <v>3809.1207100000001</v>
      </c>
      <c r="Y343" s="18">
        <f t="shared" si="166"/>
        <v>92.044453234852838</v>
      </c>
      <c r="Z343" s="150"/>
    </row>
    <row r="344" spans="1:26" s="27" customFormat="1" ht="18.75" outlineLevel="6" x14ac:dyDescent="0.2">
      <c r="A344" s="8" t="s">
        <v>343</v>
      </c>
      <c r="B344" s="9" t="s">
        <v>23</v>
      </c>
      <c r="C344" s="9" t="s">
        <v>192</v>
      </c>
      <c r="D344" s="9" t="s">
        <v>5</v>
      </c>
      <c r="E344" s="9"/>
      <c r="F344" s="10">
        <f>F345+F357</f>
        <v>4138.3490000000002</v>
      </c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X344" s="98">
        <f t="shared" ref="X344" si="169">X345+X357</f>
        <v>3809.1207100000001</v>
      </c>
      <c r="Y344" s="18">
        <f t="shared" si="166"/>
        <v>92.044453234852838</v>
      </c>
      <c r="Z344" s="150"/>
    </row>
    <row r="345" spans="1:26" s="27" customFormat="1" ht="18.75" outlineLevel="6" x14ac:dyDescent="0.2">
      <c r="A345" s="61" t="s">
        <v>129</v>
      </c>
      <c r="B345" s="19" t="s">
        <v>23</v>
      </c>
      <c r="C345" s="19" t="s">
        <v>203</v>
      </c>
      <c r="D345" s="19" t="s">
        <v>5</v>
      </c>
      <c r="E345" s="19"/>
      <c r="F345" s="20">
        <f>F346+F349+F352</f>
        <v>3545.3490000000002</v>
      </c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X345" s="94">
        <f t="shared" ref="X345" si="170">X346+X349+X352</f>
        <v>3545.3487100000002</v>
      </c>
      <c r="Y345" s="18">
        <f t="shared" si="166"/>
        <v>99.999991820269315</v>
      </c>
      <c r="Z345" s="150"/>
    </row>
    <row r="346" spans="1:26" s="27" customFormat="1" ht="31.5" outlineLevel="6" x14ac:dyDescent="0.2">
      <c r="A346" s="61" t="s">
        <v>216</v>
      </c>
      <c r="B346" s="19" t="s">
        <v>23</v>
      </c>
      <c r="C346" s="19" t="s">
        <v>217</v>
      </c>
      <c r="D346" s="19" t="s">
        <v>5</v>
      </c>
      <c r="E346" s="19"/>
      <c r="F346" s="20">
        <f>F347</f>
        <v>0</v>
      </c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X346" s="94">
        <f t="shared" ref="X346:X347" si="171">X347</f>
        <v>0</v>
      </c>
      <c r="Y346" s="18">
        <v>0</v>
      </c>
      <c r="Z346" s="150"/>
    </row>
    <row r="347" spans="1:26" s="27" customFormat="1" ht="31.5" outlineLevel="6" x14ac:dyDescent="0.2">
      <c r="A347" s="5" t="s">
        <v>99</v>
      </c>
      <c r="B347" s="6" t="s">
        <v>23</v>
      </c>
      <c r="C347" s="6" t="s">
        <v>217</v>
      </c>
      <c r="D347" s="6" t="s">
        <v>100</v>
      </c>
      <c r="E347" s="6"/>
      <c r="F347" s="7">
        <f>F348</f>
        <v>0</v>
      </c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X347" s="95">
        <f t="shared" si="171"/>
        <v>0</v>
      </c>
      <c r="Y347" s="18">
        <v>0</v>
      </c>
      <c r="Z347" s="150"/>
    </row>
    <row r="348" spans="1:26" s="27" customFormat="1" ht="31.5" outlineLevel="6" x14ac:dyDescent="0.2">
      <c r="A348" s="48" t="s">
        <v>103</v>
      </c>
      <c r="B348" s="49" t="s">
        <v>23</v>
      </c>
      <c r="C348" s="49" t="s">
        <v>217</v>
      </c>
      <c r="D348" s="49" t="s">
        <v>104</v>
      </c>
      <c r="E348" s="49"/>
      <c r="F348" s="50">
        <v>0</v>
      </c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X348" s="134">
        <v>0</v>
      </c>
      <c r="Y348" s="18">
        <v>0</v>
      </c>
      <c r="Z348" s="150"/>
    </row>
    <row r="349" spans="1:26" s="27" customFormat="1" ht="33.75" customHeight="1" outlineLevel="6" x14ac:dyDescent="0.2">
      <c r="A349" s="61" t="s">
        <v>218</v>
      </c>
      <c r="B349" s="19" t="s">
        <v>23</v>
      </c>
      <c r="C349" s="19" t="s">
        <v>219</v>
      </c>
      <c r="D349" s="19" t="s">
        <v>5</v>
      </c>
      <c r="E349" s="19"/>
      <c r="F349" s="20">
        <f>F350</f>
        <v>695.34900000000005</v>
      </c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X349" s="94">
        <f t="shared" ref="X349:X350" si="172">X350</f>
        <v>695.34870999999998</v>
      </c>
      <c r="Y349" s="18">
        <f t="shared" si="166"/>
        <v>99.999958294324131</v>
      </c>
      <c r="Z349" s="150"/>
    </row>
    <row r="350" spans="1:26" s="27" customFormat="1" ht="18.75" outlineLevel="6" x14ac:dyDescent="0.2">
      <c r="A350" s="5" t="s">
        <v>127</v>
      </c>
      <c r="B350" s="6" t="s">
        <v>23</v>
      </c>
      <c r="C350" s="6" t="s">
        <v>219</v>
      </c>
      <c r="D350" s="6" t="s">
        <v>128</v>
      </c>
      <c r="E350" s="6"/>
      <c r="F350" s="7">
        <f>F351</f>
        <v>695.34900000000005</v>
      </c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X350" s="95">
        <f t="shared" si="172"/>
        <v>695.34870999999998</v>
      </c>
      <c r="Y350" s="18">
        <f t="shared" si="166"/>
        <v>99.999958294324131</v>
      </c>
      <c r="Z350" s="150"/>
    </row>
    <row r="351" spans="1:26" s="27" customFormat="1" ht="47.25" outlineLevel="6" x14ac:dyDescent="0.2">
      <c r="A351" s="60" t="s">
        <v>296</v>
      </c>
      <c r="B351" s="49" t="s">
        <v>23</v>
      </c>
      <c r="C351" s="49" t="s">
        <v>219</v>
      </c>
      <c r="D351" s="49" t="s">
        <v>87</v>
      </c>
      <c r="E351" s="49"/>
      <c r="F351" s="50">
        <v>695.34900000000005</v>
      </c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X351" s="134">
        <v>695.34870999999998</v>
      </c>
      <c r="Y351" s="18">
        <f t="shared" si="166"/>
        <v>99.999958294324131</v>
      </c>
      <c r="Z351" s="150"/>
    </row>
    <row r="352" spans="1:26" s="27" customFormat="1" ht="18.75" outlineLevel="6" x14ac:dyDescent="0.2">
      <c r="A352" s="65" t="s">
        <v>220</v>
      </c>
      <c r="B352" s="63" t="s">
        <v>23</v>
      </c>
      <c r="C352" s="63" t="s">
        <v>221</v>
      </c>
      <c r="D352" s="63" t="s">
        <v>5</v>
      </c>
      <c r="E352" s="63"/>
      <c r="F352" s="64">
        <f>F353+F355</f>
        <v>2850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X352" s="97">
        <f t="shared" ref="X352" si="173">X353+X355</f>
        <v>2850</v>
      </c>
      <c r="Y352" s="18">
        <f t="shared" si="166"/>
        <v>100</v>
      </c>
      <c r="Z352" s="150"/>
    </row>
    <row r="353" spans="1:26" s="27" customFormat="1" ht="31.5" outlineLevel="6" x14ac:dyDescent="0.2">
      <c r="A353" s="5" t="s">
        <v>99</v>
      </c>
      <c r="B353" s="6" t="s">
        <v>23</v>
      </c>
      <c r="C353" s="6" t="s">
        <v>221</v>
      </c>
      <c r="D353" s="6" t="s">
        <v>100</v>
      </c>
      <c r="E353" s="6"/>
      <c r="F353" s="7">
        <f>F354</f>
        <v>0</v>
      </c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X353" s="95">
        <f t="shared" ref="X353" si="174">X354</f>
        <v>0</v>
      </c>
      <c r="Y353" s="18">
        <v>0</v>
      </c>
      <c r="Z353" s="150"/>
    </row>
    <row r="354" spans="1:26" s="27" customFormat="1" ht="31.5" outlineLevel="6" x14ac:dyDescent="0.2">
      <c r="A354" s="48" t="s">
        <v>103</v>
      </c>
      <c r="B354" s="49" t="s">
        <v>23</v>
      </c>
      <c r="C354" s="49" t="s">
        <v>221</v>
      </c>
      <c r="D354" s="49" t="s">
        <v>104</v>
      </c>
      <c r="E354" s="49"/>
      <c r="F354" s="50">
        <v>0</v>
      </c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X354" s="134">
        <v>0</v>
      </c>
      <c r="Y354" s="18">
        <v>0</v>
      </c>
    </row>
    <row r="355" spans="1:26" s="27" customFormat="1" ht="18.75" outlineLevel="6" x14ac:dyDescent="0.2">
      <c r="A355" s="5" t="s">
        <v>127</v>
      </c>
      <c r="B355" s="6" t="s">
        <v>23</v>
      </c>
      <c r="C355" s="6" t="s">
        <v>221</v>
      </c>
      <c r="D355" s="6" t="s">
        <v>128</v>
      </c>
      <c r="E355" s="6"/>
      <c r="F355" s="7">
        <f>F356</f>
        <v>2850</v>
      </c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X355" s="95">
        <f t="shared" ref="X355" si="175">X356</f>
        <v>2850</v>
      </c>
      <c r="Y355" s="18">
        <f t="shared" si="166"/>
        <v>100</v>
      </c>
    </row>
    <row r="356" spans="1:26" s="27" customFormat="1" ht="47.25" outlineLevel="6" x14ac:dyDescent="0.2">
      <c r="A356" s="57" t="s">
        <v>296</v>
      </c>
      <c r="B356" s="49" t="s">
        <v>23</v>
      </c>
      <c r="C356" s="49" t="s">
        <v>221</v>
      </c>
      <c r="D356" s="49" t="s">
        <v>87</v>
      </c>
      <c r="E356" s="49"/>
      <c r="F356" s="50">
        <v>2850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X356" s="134">
        <v>2850</v>
      </c>
      <c r="Y356" s="18">
        <f t="shared" si="166"/>
        <v>100</v>
      </c>
    </row>
    <row r="357" spans="1:26" s="27" customFormat="1" ht="31.5" outlineLevel="6" x14ac:dyDescent="0.2">
      <c r="A357" s="90" t="s">
        <v>222</v>
      </c>
      <c r="B357" s="19" t="s">
        <v>23</v>
      </c>
      <c r="C357" s="19" t="s">
        <v>223</v>
      </c>
      <c r="D357" s="19" t="s">
        <v>5</v>
      </c>
      <c r="E357" s="19"/>
      <c r="F357" s="20">
        <f>F358</f>
        <v>593</v>
      </c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X357" s="94">
        <f t="shared" ref="X357:X358" si="176">X358</f>
        <v>263.77199999999999</v>
      </c>
      <c r="Y357" s="18">
        <f t="shared" si="166"/>
        <v>44.480944350758847</v>
      </c>
    </row>
    <row r="358" spans="1:26" s="27" customFormat="1" ht="18.75" outlineLevel="6" x14ac:dyDescent="0.2">
      <c r="A358" s="5" t="s">
        <v>133</v>
      </c>
      <c r="B358" s="6" t="s">
        <v>23</v>
      </c>
      <c r="C358" s="6" t="s">
        <v>293</v>
      </c>
      <c r="D358" s="6" t="s">
        <v>131</v>
      </c>
      <c r="E358" s="6"/>
      <c r="F358" s="7">
        <f>F359</f>
        <v>593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X358" s="95">
        <f t="shared" si="176"/>
        <v>263.77199999999999</v>
      </c>
      <c r="Y358" s="18">
        <f t="shared" si="166"/>
        <v>44.480944350758847</v>
      </c>
    </row>
    <row r="359" spans="1:26" s="27" customFormat="1" ht="31.5" outlineLevel="6" x14ac:dyDescent="0.2">
      <c r="A359" s="48" t="s">
        <v>134</v>
      </c>
      <c r="B359" s="49" t="s">
        <v>23</v>
      </c>
      <c r="C359" s="49" t="s">
        <v>293</v>
      </c>
      <c r="D359" s="49" t="s">
        <v>132</v>
      </c>
      <c r="E359" s="49"/>
      <c r="F359" s="50">
        <v>593</v>
      </c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X359" s="134">
        <v>263.77199999999999</v>
      </c>
      <c r="Y359" s="18">
        <f t="shared" si="166"/>
        <v>44.480944350758847</v>
      </c>
    </row>
    <row r="360" spans="1:26" s="27" customFormat="1" ht="18.75" outlineLevel="6" x14ac:dyDescent="0.2">
      <c r="A360" s="74" t="s">
        <v>38</v>
      </c>
      <c r="B360" s="33" t="s">
        <v>14</v>
      </c>
      <c r="C360" s="33" t="s">
        <v>6</v>
      </c>
      <c r="D360" s="33" t="s">
        <v>5</v>
      </c>
      <c r="E360" s="33"/>
      <c r="F360" s="92">
        <f>F361+F371</f>
        <v>15464.008310000001</v>
      </c>
      <c r="G360" s="10">
        <f t="shared" ref="G360:V360" si="177">G362+G371</f>
        <v>0</v>
      </c>
      <c r="H360" s="10">
        <f t="shared" si="177"/>
        <v>0</v>
      </c>
      <c r="I360" s="10">
        <f t="shared" si="177"/>
        <v>0</v>
      </c>
      <c r="J360" s="10">
        <f t="shared" si="177"/>
        <v>0</v>
      </c>
      <c r="K360" s="10">
        <f t="shared" si="177"/>
        <v>0</v>
      </c>
      <c r="L360" s="10">
        <f t="shared" si="177"/>
        <v>0</v>
      </c>
      <c r="M360" s="10">
        <f t="shared" si="177"/>
        <v>0</v>
      </c>
      <c r="N360" s="10">
        <f t="shared" si="177"/>
        <v>0</v>
      </c>
      <c r="O360" s="10">
        <f t="shared" si="177"/>
        <v>0</v>
      </c>
      <c r="P360" s="10">
        <f t="shared" si="177"/>
        <v>0</v>
      </c>
      <c r="Q360" s="10">
        <f t="shared" si="177"/>
        <v>0</v>
      </c>
      <c r="R360" s="10">
        <f t="shared" si="177"/>
        <v>0</v>
      </c>
      <c r="S360" s="10">
        <f t="shared" si="177"/>
        <v>0</v>
      </c>
      <c r="T360" s="10">
        <f t="shared" si="177"/>
        <v>0</v>
      </c>
      <c r="U360" s="10">
        <f t="shared" si="177"/>
        <v>0</v>
      </c>
      <c r="V360" s="10">
        <f t="shared" si="177"/>
        <v>0</v>
      </c>
      <c r="X360" s="140">
        <f t="shared" ref="X360" si="178">X361+X371</f>
        <v>15335.53067</v>
      </c>
      <c r="Y360" s="18">
        <f t="shared" si="166"/>
        <v>99.169182805489569</v>
      </c>
      <c r="Z360" s="150"/>
    </row>
    <row r="361" spans="1:26" s="27" customFormat="1" ht="31.5" outlineLevel="6" x14ac:dyDescent="0.2">
      <c r="A361" s="22" t="s">
        <v>142</v>
      </c>
      <c r="B361" s="9" t="s">
        <v>14</v>
      </c>
      <c r="C361" s="9" t="s">
        <v>143</v>
      </c>
      <c r="D361" s="9" t="s">
        <v>5</v>
      </c>
      <c r="E361" s="9"/>
      <c r="F361" s="83">
        <f>F362</f>
        <v>1353.1083400000002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X361" s="98">
        <f t="shared" ref="X361" si="179">X362</f>
        <v>1273.7699000000002</v>
      </c>
      <c r="Y361" s="18">
        <f t="shared" si="166"/>
        <v>94.136578893601381</v>
      </c>
    </row>
    <row r="362" spans="1:26" s="27" customFormat="1" ht="36" customHeight="1" outlineLevel="6" x14ac:dyDescent="0.2">
      <c r="A362" s="22" t="s">
        <v>147</v>
      </c>
      <c r="B362" s="12" t="s">
        <v>14</v>
      </c>
      <c r="C362" s="12" t="s">
        <v>144</v>
      </c>
      <c r="D362" s="12" t="s">
        <v>5</v>
      </c>
      <c r="E362" s="12"/>
      <c r="F362" s="89">
        <f>F363+F369</f>
        <v>1353.1083400000002</v>
      </c>
      <c r="G362" s="13">
        <f t="shared" ref="G362:V362" si="180">G363</f>
        <v>0</v>
      </c>
      <c r="H362" s="13">
        <f t="shared" si="180"/>
        <v>0</v>
      </c>
      <c r="I362" s="13">
        <f t="shared" si="180"/>
        <v>0</v>
      </c>
      <c r="J362" s="13">
        <f t="shared" si="180"/>
        <v>0</v>
      </c>
      <c r="K362" s="13">
        <f t="shared" si="180"/>
        <v>0</v>
      </c>
      <c r="L362" s="13">
        <f t="shared" si="180"/>
        <v>0</v>
      </c>
      <c r="M362" s="13">
        <f t="shared" si="180"/>
        <v>0</v>
      </c>
      <c r="N362" s="13">
        <f t="shared" si="180"/>
        <v>0</v>
      </c>
      <c r="O362" s="13">
        <f t="shared" si="180"/>
        <v>0</v>
      </c>
      <c r="P362" s="13">
        <f t="shared" si="180"/>
        <v>0</v>
      </c>
      <c r="Q362" s="13">
        <f t="shared" si="180"/>
        <v>0</v>
      </c>
      <c r="R362" s="13">
        <f t="shared" si="180"/>
        <v>0</v>
      </c>
      <c r="S362" s="13">
        <f t="shared" si="180"/>
        <v>0</v>
      </c>
      <c r="T362" s="13">
        <f t="shared" si="180"/>
        <v>0</v>
      </c>
      <c r="U362" s="13">
        <f t="shared" si="180"/>
        <v>0</v>
      </c>
      <c r="V362" s="13">
        <f t="shared" si="180"/>
        <v>0</v>
      </c>
      <c r="X362" s="93">
        <f t="shared" ref="X362" si="181">X363+X369</f>
        <v>1273.7699000000002</v>
      </c>
      <c r="Y362" s="18">
        <f t="shared" si="166"/>
        <v>94.136578893601381</v>
      </c>
    </row>
    <row r="363" spans="1:26" s="27" customFormat="1" ht="47.25" outlineLevel="6" x14ac:dyDescent="0.2">
      <c r="A363" s="52" t="s">
        <v>294</v>
      </c>
      <c r="B363" s="19" t="s">
        <v>14</v>
      </c>
      <c r="C363" s="19" t="s">
        <v>148</v>
      </c>
      <c r="D363" s="19" t="s">
        <v>5</v>
      </c>
      <c r="E363" s="19"/>
      <c r="F363" s="85">
        <f>F364+F367</f>
        <v>1346.9170000000001</v>
      </c>
      <c r="G363" s="7">
        <f t="shared" ref="G363:V363" si="182">G364</f>
        <v>0</v>
      </c>
      <c r="H363" s="7">
        <f t="shared" si="182"/>
        <v>0</v>
      </c>
      <c r="I363" s="7">
        <f t="shared" si="182"/>
        <v>0</v>
      </c>
      <c r="J363" s="7">
        <f t="shared" si="182"/>
        <v>0</v>
      </c>
      <c r="K363" s="7">
        <f t="shared" si="182"/>
        <v>0</v>
      </c>
      <c r="L363" s="7">
        <f t="shared" si="182"/>
        <v>0</v>
      </c>
      <c r="M363" s="7">
        <f t="shared" si="182"/>
        <v>0</v>
      </c>
      <c r="N363" s="7">
        <f t="shared" si="182"/>
        <v>0</v>
      </c>
      <c r="O363" s="7">
        <f t="shared" si="182"/>
        <v>0</v>
      </c>
      <c r="P363" s="7">
        <f t="shared" si="182"/>
        <v>0</v>
      </c>
      <c r="Q363" s="7">
        <f t="shared" si="182"/>
        <v>0</v>
      </c>
      <c r="R363" s="7">
        <f t="shared" si="182"/>
        <v>0</v>
      </c>
      <c r="S363" s="7">
        <f t="shared" si="182"/>
        <v>0</v>
      </c>
      <c r="T363" s="7">
        <f t="shared" si="182"/>
        <v>0</v>
      </c>
      <c r="U363" s="7">
        <f t="shared" si="182"/>
        <v>0</v>
      </c>
      <c r="V363" s="7">
        <f t="shared" si="182"/>
        <v>0</v>
      </c>
      <c r="X363" s="94">
        <f t="shared" ref="X363" si="183">X364+X367</f>
        <v>1267.5785600000002</v>
      </c>
      <c r="Y363" s="18">
        <f t="shared" si="166"/>
        <v>94.109626651085406</v>
      </c>
    </row>
    <row r="364" spans="1:26" s="27" customFormat="1" ht="31.5" outlineLevel="6" x14ac:dyDescent="0.2">
      <c r="A364" s="5" t="s">
        <v>98</v>
      </c>
      <c r="B364" s="6" t="s">
        <v>14</v>
      </c>
      <c r="C364" s="6" t="s">
        <v>148</v>
      </c>
      <c r="D364" s="6" t="s">
        <v>97</v>
      </c>
      <c r="E364" s="6"/>
      <c r="F364" s="86">
        <f>F365+F366</f>
        <v>1339.18</v>
      </c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X364" s="95">
        <f t="shared" ref="X364" si="184">X365+X366</f>
        <v>1259.8415600000001</v>
      </c>
      <c r="Y364" s="18">
        <f t="shared" si="166"/>
        <v>94.075595513672553</v>
      </c>
    </row>
    <row r="365" spans="1:26" s="27" customFormat="1" ht="18.75" outlineLevel="6" x14ac:dyDescent="0.2">
      <c r="A365" s="48" t="s">
        <v>94</v>
      </c>
      <c r="B365" s="49" t="s">
        <v>14</v>
      </c>
      <c r="C365" s="49" t="s">
        <v>148</v>
      </c>
      <c r="D365" s="49" t="s">
        <v>93</v>
      </c>
      <c r="E365" s="49"/>
      <c r="F365" s="87">
        <v>1336.98</v>
      </c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X365" s="134">
        <v>1257.64156</v>
      </c>
      <c r="Y365" s="18">
        <f t="shared" si="166"/>
        <v>94.0658469087047</v>
      </c>
    </row>
    <row r="366" spans="1:26" s="27" customFormat="1" ht="31.5" outlineLevel="6" x14ac:dyDescent="0.2">
      <c r="A366" s="48" t="s">
        <v>95</v>
      </c>
      <c r="B366" s="49" t="s">
        <v>14</v>
      </c>
      <c r="C366" s="49" t="s">
        <v>148</v>
      </c>
      <c r="D366" s="49" t="s">
        <v>96</v>
      </c>
      <c r="E366" s="49"/>
      <c r="F366" s="87">
        <v>2.2000000000000002</v>
      </c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X366" s="134">
        <v>2.2000000000000002</v>
      </c>
      <c r="Y366" s="18">
        <f t="shared" si="166"/>
        <v>100</v>
      </c>
    </row>
    <row r="367" spans="1:26" s="27" customFormat="1" ht="31.5" outlineLevel="6" x14ac:dyDescent="0.2">
      <c r="A367" s="5" t="s">
        <v>99</v>
      </c>
      <c r="B367" s="6" t="s">
        <v>14</v>
      </c>
      <c r="C367" s="6" t="s">
        <v>148</v>
      </c>
      <c r="D367" s="6" t="s">
        <v>100</v>
      </c>
      <c r="E367" s="6"/>
      <c r="F367" s="86">
        <f>F368</f>
        <v>7.7370000000000001</v>
      </c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X367" s="95">
        <f t="shared" ref="X367" si="185">X368</f>
        <v>7.7370000000000001</v>
      </c>
      <c r="Y367" s="18">
        <f t="shared" si="166"/>
        <v>100</v>
      </c>
    </row>
    <row r="368" spans="1:26" s="27" customFormat="1" ht="31.5" outlineLevel="6" x14ac:dyDescent="0.2">
      <c r="A368" s="48" t="s">
        <v>103</v>
      </c>
      <c r="B368" s="49" t="s">
        <v>14</v>
      </c>
      <c r="C368" s="49" t="s">
        <v>148</v>
      </c>
      <c r="D368" s="49" t="s">
        <v>104</v>
      </c>
      <c r="E368" s="49"/>
      <c r="F368" s="87">
        <v>7.7370000000000001</v>
      </c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X368" s="134">
        <v>7.7370000000000001</v>
      </c>
      <c r="Y368" s="18">
        <f t="shared" si="166"/>
        <v>100</v>
      </c>
    </row>
    <row r="369" spans="1:25" s="27" customFormat="1" ht="18.75" outlineLevel="6" x14ac:dyDescent="0.2">
      <c r="A369" s="51" t="s">
        <v>156</v>
      </c>
      <c r="B369" s="19" t="s">
        <v>14</v>
      </c>
      <c r="C369" s="19" t="s">
        <v>157</v>
      </c>
      <c r="D369" s="19" t="s">
        <v>5</v>
      </c>
      <c r="E369" s="19"/>
      <c r="F369" s="85">
        <f>F370</f>
        <v>6.1913400000000003</v>
      </c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X369" s="94">
        <f t="shared" ref="X369" si="186">X370</f>
        <v>6.1913400000000003</v>
      </c>
      <c r="Y369" s="18">
        <f t="shared" si="166"/>
        <v>100</v>
      </c>
    </row>
    <row r="370" spans="1:25" s="27" customFormat="1" ht="18.75" outlineLevel="6" x14ac:dyDescent="0.2">
      <c r="A370" s="5" t="s">
        <v>116</v>
      </c>
      <c r="B370" s="6" t="s">
        <v>14</v>
      </c>
      <c r="C370" s="6" t="s">
        <v>157</v>
      </c>
      <c r="D370" s="6" t="s">
        <v>331</v>
      </c>
      <c r="E370" s="6"/>
      <c r="F370" s="86">
        <v>6.1913400000000003</v>
      </c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X370" s="95">
        <v>6.1913400000000003</v>
      </c>
      <c r="Y370" s="18">
        <f t="shared" si="166"/>
        <v>100</v>
      </c>
    </row>
    <row r="371" spans="1:25" s="27" customFormat="1" ht="19.5" customHeight="1" outlineLevel="6" x14ac:dyDescent="0.2">
      <c r="A371" s="71" t="s">
        <v>340</v>
      </c>
      <c r="B371" s="12" t="s">
        <v>14</v>
      </c>
      <c r="C371" s="12" t="s">
        <v>192</v>
      </c>
      <c r="D371" s="12" t="s">
        <v>5</v>
      </c>
      <c r="E371" s="12"/>
      <c r="F371" s="89">
        <f>F372</f>
        <v>14110.89997</v>
      </c>
      <c r="G371" s="13">
        <f t="shared" ref="G371:V371" si="187">G373</f>
        <v>0</v>
      </c>
      <c r="H371" s="13">
        <f t="shared" si="187"/>
        <v>0</v>
      </c>
      <c r="I371" s="13">
        <f t="shared" si="187"/>
        <v>0</v>
      </c>
      <c r="J371" s="13">
        <f t="shared" si="187"/>
        <v>0</v>
      </c>
      <c r="K371" s="13">
        <f t="shared" si="187"/>
        <v>0</v>
      </c>
      <c r="L371" s="13">
        <f t="shared" si="187"/>
        <v>0</v>
      </c>
      <c r="M371" s="13">
        <f t="shared" si="187"/>
        <v>0</v>
      </c>
      <c r="N371" s="13">
        <f t="shared" si="187"/>
        <v>0</v>
      </c>
      <c r="O371" s="13">
        <f t="shared" si="187"/>
        <v>0</v>
      </c>
      <c r="P371" s="13">
        <f t="shared" si="187"/>
        <v>0</v>
      </c>
      <c r="Q371" s="13">
        <f t="shared" si="187"/>
        <v>0</v>
      </c>
      <c r="R371" s="13">
        <f t="shared" si="187"/>
        <v>0</v>
      </c>
      <c r="S371" s="13">
        <f t="shared" si="187"/>
        <v>0</v>
      </c>
      <c r="T371" s="13">
        <f t="shared" si="187"/>
        <v>0</v>
      </c>
      <c r="U371" s="13">
        <f t="shared" si="187"/>
        <v>0</v>
      </c>
      <c r="V371" s="13">
        <f t="shared" si="187"/>
        <v>0</v>
      </c>
      <c r="X371" s="93">
        <f t="shared" ref="X371:X372" si="188">X372</f>
        <v>14061.760769999999</v>
      </c>
      <c r="Y371" s="18">
        <f t="shared" si="166"/>
        <v>99.651764238252184</v>
      </c>
    </row>
    <row r="372" spans="1:25" s="27" customFormat="1" ht="33" customHeight="1" outlineLevel="6" x14ac:dyDescent="0.2">
      <c r="A372" s="71" t="s">
        <v>222</v>
      </c>
      <c r="B372" s="12" t="s">
        <v>14</v>
      </c>
      <c r="C372" s="12" t="s">
        <v>223</v>
      </c>
      <c r="D372" s="12" t="s">
        <v>5</v>
      </c>
      <c r="E372" s="12"/>
      <c r="F372" s="89">
        <f>F373</f>
        <v>14110.89997</v>
      </c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X372" s="93">
        <f t="shared" si="188"/>
        <v>14061.760769999999</v>
      </c>
      <c r="Y372" s="18">
        <f t="shared" si="166"/>
        <v>99.651764238252184</v>
      </c>
    </row>
    <row r="373" spans="1:25" s="27" customFormat="1" ht="31.5" outlineLevel="6" x14ac:dyDescent="0.2">
      <c r="A373" s="51" t="s">
        <v>158</v>
      </c>
      <c r="B373" s="19" t="s">
        <v>14</v>
      </c>
      <c r="C373" s="19" t="s">
        <v>224</v>
      </c>
      <c r="D373" s="19" t="s">
        <v>5</v>
      </c>
      <c r="E373" s="19"/>
      <c r="F373" s="85">
        <f>F374+F377+F380</f>
        <v>14110.89997</v>
      </c>
      <c r="G373" s="7">
        <f t="shared" ref="G373:V373" si="189">G374</f>
        <v>0</v>
      </c>
      <c r="H373" s="7">
        <f t="shared" si="189"/>
        <v>0</v>
      </c>
      <c r="I373" s="7">
        <f t="shared" si="189"/>
        <v>0</v>
      </c>
      <c r="J373" s="7">
        <f t="shared" si="189"/>
        <v>0</v>
      </c>
      <c r="K373" s="7">
        <f t="shared" si="189"/>
        <v>0</v>
      </c>
      <c r="L373" s="7">
        <f t="shared" si="189"/>
        <v>0</v>
      </c>
      <c r="M373" s="7">
        <f t="shared" si="189"/>
        <v>0</v>
      </c>
      <c r="N373" s="7">
        <f t="shared" si="189"/>
        <v>0</v>
      </c>
      <c r="O373" s="7">
        <f t="shared" si="189"/>
        <v>0</v>
      </c>
      <c r="P373" s="7">
        <f t="shared" si="189"/>
        <v>0</v>
      </c>
      <c r="Q373" s="7">
        <f t="shared" si="189"/>
        <v>0</v>
      </c>
      <c r="R373" s="7">
        <f t="shared" si="189"/>
        <v>0</v>
      </c>
      <c r="S373" s="7">
        <f t="shared" si="189"/>
        <v>0</v>
      </c>
      <c r="T373" s="7">
        <f t="shared" si="189"/>
        <v>0</v>
      </c>
      <c r="U373" s="7">
        <f t="shared" si="189"/>
        <v>0</v>
      </c>
      <c r="V373" s="7">
        <f t="shared" si="189"/>
        <v>0</v>
      </c>
      <c r="X373" s="94">
        <f t="shared" ref="X373" si="190">X374+X377+X380</f>
        <v>14061.760769999999</v>
      </c>
      <c r="Y373" s="18">
        <f t="shared" si="166"/>
        <v>99.651764238252184</v>
      </c>
    </row>
    <row r="374" spans="1:25" s="27" customFormat="1" ht="18.75" outlineLevel="6" x14ac:dyDescent="0.2">
      <c r="A374" s="5" t="s">
        <v>117</v>
      </c>
      <c r="B374" s="6" t="s">
        <v>14</v>
      </c>
      <c r="C374" s="6" t="s">
        <v>224</v>
      </c>
      <c r="D374" s="6" t="s">
        <v>118</v>
      </c>
      <c r="E374" s="6"/>
      <c r="F374" s="86">
        <f>F375+F376</f>
        <v>12167.716</v>
      </c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X374" s="95">
        <f t="shared" ref="X374" si="191">X375+X376</f>
        <v>12159.37983</v>
      </c>
      <c r="Y374" s="18">
        <f t="shared" si="166"/>
        <v>99.931489443047482</v>
      </c>
    </row>
    <row r="375" spans="1:25" s="27" customFormat="1" ht="18.75" outlineLevel="6" x14ac:dyDescent="0.2">
      <c r="A375" s="48" t="s">
        <v>94</v>
      </c>
      <c r="B375" s="49" t="s">
        <v>14</v>
      </c>
      <c r="C375" s="49" t="s">
        <v>224</v>
      </c>
      <c r="D375" s="49" t="s">
        <v>119</v>
      </c>
      <c r="E375" s="49"/>
      <c r="F375" s="87">
        <v>12167.716</v>
      </c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X375" s="134">
        <v>12159.37983</v>
      </c>
      <c r="Y375" s="18">
        <f t="shared" si="166"/>
        <v>99.931489443047482</v>
      </c>
    </row>
    <row r="376" spans="1:25" s="27" customFormat="1" ht="31.5" outlineLevel="6" x14ac:dyDescent="0.2">
      <c r="A376" s="48" t="s">
        <v>95</v>
      </c>
      <c r="B376" s="49" t="s">
        <v>14</v>
      </c>
      <c r="C376" s="49" t="s">
        <v>224</v>
      </c>
      <c r="D376" s="49" t="s">
        <v>120</v>
      </c>
      <c r="E376" s="49"/>
      <c r="F376" s="87">
        <v>0</v>
      </c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X376" s="134">
        <v>0</v>
      </c>
      <c r="Y376" s="18">
        <v>0</v>
      </c>
    </row>
    <row r="377" spans="1:25" s="27" customFormat="1" ht="31.5" outlineLevel="6" x14ac:dyDescent="0.2">
      <c r="A377" s="5" t="s">
        <v>99</v>
      </c>
      <c r="B377" s="6" t="s">
        <v>14</v>
      </c>
      <c r="C377" s="6" t="s">
        <v>224</v>
      </c>
      <c r="D377" s="6" t="s">
        <v>100</v>
      </c>
      <c r="E377" s="6"/>
      <c r="F377" s="86">
        <f>F378+F379</f>
        <v>1842.5989999999999</v>
      </c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X377" s="95">
        <f t="shared" ref="X377" si="192">X378+X379</f>
        <v>1801.7959699999999</v>
      </c>
      <c r="Y377" s="18">
        <f t="shared" si="166"/>
        <v>97.785571901428355</v>
      </c>
    </row>
    <row r="378" spans="1:25" s="27" customFormat="1" ht="31.5" outlineLevel="6" x14ac:dyDescent="0.2">
      <c r="A378" s="48" t="s">
        <v>101</v>
      </c>
      <c r="B378" s="49" t="s">
        <v>14</v>
      </c>
      <c r="C378" s="49" t="s">
        <v>224</v>
      </c>
      <c r="D378" s="49" t="s">
        <v>102</v>
      </c>
      <c r="E378" s="49"/>
      <c r="F378" s="87">
        <v>0</v>
      </c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X378" s="134">
        <v>0</v>
      </c>
      <c r="Y378" s="18">
        <v>0</v>
      </c>
    </row>
    <row r="379" spans="1:25" s="27" customFormat="1" ht="31.5" outlineLevel="6" x14ac:dyDescent="0.2">
      <c r="A379" s="48" t="s">
        <v>103</v>
      </c>
      <c r="B379" s="49" t="s">
        <v>14</v>
      </c>
      <c r="C379" s="49" t="s">
        <v>224</v>
      </c>
      <c r="D379" s="49" t="s">
        <v>104</v>
      </c>
      <c r="E379" s="49"/>
      <c r="F379" s="87">
        <v>1842.5989999999999</v>
      </c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X379" s="134">
        <v>1801.7959699999999</v>
      </c>
      <c r="Y379" s="18">
        <f t="shared" si="166"/>
        <v>97.785571901428355</v>
      </c>
    </row>
    <row r="380" spans="1:25" s="27" customFormat="1" ht="18.75" outlineLevel="6" x14ac:dyDescent="0.2">
      <c r="A380" s="5" t="s">
        <v>105</v>
      </c>
      <c r="B380" s="6" t="s">
        <v>14</v>
      </c>
      <c r="C380" s="6" t="s">
        <v>224</v>
      </c>
      <c r="D380" s="6" t="s">
        <v>106</v>
      </c>
      <c r="E380" s="6"/>
      <c r="F380" s="86">
        <f>F381+F382</f>
        <v>100.58497000000001</v>
      </c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X380" s="95">
        <f t="shared" ref="X380" si="193">X381+X382</f>
        <v>100.58497000000001</v>
      </c>
      <c r="Y380" s="18">
        <f t="shared" si="166"/>
        <v>100</v>
      </c>
    </row>
    <row r="381" spans="1:25" s="27" customFormat="1" ht="31.5" outlineLevel="6" x14ac:dyDescent="0.2">
      <c r="A381" s="48" t="s">
        <v>107</v>
      </c>
      <c r="B381" s="49" t="s">
        <v>14</v>
      </c>
      <c r="C381" s="49" t="s">
        <v>224</v>
      </c>
      <c r="D381" s="49" t="s">
        <v>109</v>
      </c>
      <c r="E381" s="49"/>
      <c r="F381" s="87">
        <v>2.6709999999999998</v>
      </c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X381" s="134">
        <v>2.6709999999999998</v>
      </c>
      <c r="Y381" s="18">
        <f t="shared" si="166"/>
        <v>100</v>
      </c>
    </row>
    <row r="382" spans="1:25" s="27" customFormat="1" ht="18.75" outlineLevel="6" x14ac:dyDescent="0.2">
      <c r="A382" s="48" t="s">
        <v>108</v>
      </c>
      <c r="B382" s="49" t="s">
        <v>14</v>
      </c>
      <c r="C382" s="49" t="s">
        <v>224</v>
      </c>
      <c r="D382" s="49" t="s">
        <v>110</v>
      </c>
      <c r="E382" s="49"/>
      <c r="F382" s="87">
        <v>97.913970000000006</v>
      </c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X382" s="134">
        <v>97.913970000000006</v>
      </c>
      <c r="Y382" s="18">
        <f t="shared" si="166"/>
        <v>100</v>
      </c>
    </row>
    <row r="383" spans="1:25" s="27" customFormat="1" ht="17.25" customHeight="1" outlineLevel="6" x14ac:dyDescent="0.2">
      <c r="A383" s="16" t="s">
        <v>74</v>
      </c>
      <c r="B383" s="17" t="s">
        <v>54</v>
      </c>
      <c r="C383" s="17" t="s">
        <v>6</v>
      </c>
      <c r="D383" s="17" t="s">
        <v>5</v>
      </c>
      <c r="E383" s="17"/>
      <c r="F383" s="18">
        <f>F388+F384</f>
        <v>19023.221230000003</v>
      </c>
      <c r="G383" s="18" t="e">
        <f>G388+#REF!+#REF!</f>
        <v>#REF!</v>
      </c>
      <c r="H383" s="18" t="e">
        <f>H388+#REF!+#REF!</f>
        <v>#REF!</v>
      </c>
      <c r="I383" s="18" t="e">
        <f>I388+#REF!+#REF!</f>
        <v>#REF!</v>
      </c>
      <c r="J383" s="18" t="e">
        <f>J388+#REF!+#REF!</f>
        <v>#REF!</v>
      </c>
      <c r="K383" s="18" t="e">
        <f>K388+#REF!+#REF!</f>
        <v>#REF!</v>
      </c>
      <c r="L383" s="18" t="e">
        <f>L388+#REF!+#REF!</f>
        <v>#REF!</v>
      </c>
      <c r="M383" s="18" t="e">
        <f>M388+#REF!+#REF!</f>
        <v>#REF!</v>
      </c>
      <c r="N383" s="18" t="e">
        <f>N388+#REF!+#REF!</f>
        <v>#REF!</v>
      </c>
      <c r="O383" s="18" t="e">
        <f>O388+#REF!+#REF!</f>
        <v>#REF!</v>
      </c>
      <c r="P383" s="18" t="e">
        <f>P388+#REF!+#REF!</f>
        <v>#REF!</v>
      </c>
      <c r="Q383" s="18" t="e">
        <f>Q388+#REF!+#REF!</f>
        <v>#REF!</v>
      </c>
      <c r="R383" s="18" t="e">
        <f>R388+#REF!+#REF!</f>
        <v>#REF!</v>
      </c>
      <c r="S383" s="18" t="e">
        <f>S388+#REF!+#REF!</f>
        <v>#REF!</v>
      </c>
      <c r="T383" s="18" t="e">
        <f>T388+#REF!+#REF!</f>
        <v>#REF!</v>
      </c>
      <c r="U383" s="18" t="e">
        <f>U388+#REF!+#REF!</f>
        <v>#REF!</v>
      </c>
      <c r="V383" s="18" t="e">
        <f>V388+#REF!+#REF!</f>
        <v>#REF!</v>
      </c>
      <c r="X383" s="140">
        <f>X384+X388</f>
        <v>18783.623459999999</v>
      </c>
      <c r="Y383" s="18">
        <f t="shared" si="166"/>
        <v>98.740498430296583</v>
      </c>
    </row>
    <row r="384" spans="1:25" s="27" customFormat="1" ht="17.25" customHeight="1" outlineLevel="6" x14ac:dyDescent="0.2">
      <c r="A384" s="22" t="s">
        <v>142</v>
      </c>
      <c r="B384" s="9" t="s">
        <v>15</v>
      </c>
      <c r="C384" s="9" t="s">
        <v>143</v>
      </c>
      <c r="D384" s="9" t="s">
        <v>5</v>
      </c>
      <c r="E384" s="9"/>
      <c r="F384" s="83">
        <f>F385</f>
        <v>11.12387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X384" s="98">
        <f>X385</f>
        <v>11.12387</v>
      </c>
      <c r="Y384" s="18">
        <f t="shared" si="166"/>
        <v>100</v>
      </c>
    </row>
    <row r="385" spans="1:27" s="27" customFormat="1" ht="17.25" customHeight="1" outlineLevel="6" x14ac:dyDescent="0.2">
      <c r="A385" s="22" t="s">
        <v>147</v>
      </c>
      <c r="B385" s="9" t="s">
        <v>15</v>
      </c>
      <c r="C385" s="9" t="s">
        <v>144</v>
      </c>
      <c r="D385" s="9" t="s">
        <v>5</v>
      </c>
      <c r="E385" s="9"/>
      <c r="F385" s="83">
        <f>F386</f>
        <v>11.12387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X385" s="93">
        <f>X386</f>
        <v>11.12387</v>
      </c>
      <c r="Y385" s="18">
        <f t="shared" si="166"/>
        <v>100</v>
      </c>
    </row>
    <row r="386" spans="1:27" s="27" customFormat="1" ht="17.25" customHeight="1" outlineLevel="6" x14ac:dyDescent="0.2">
      <c r="A386" s="51" t="s">
        <v>156</v>
      </c>
      <c r="B386" s="19" t="s">
        <v>15</v>
      </c>
      <c r="C386" s="19" t="s">
        <v>157</v>
      </c>
      <c r="D386" s="19" t="s">
        <v>5</v>
      </c>
      <c r="E386" s="19"/>
      <c r="F386" s="85">
        <f>F387</f>
        <v>11.12387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X386" s="94">
        <f t="shared" ref="X386" si="194">X387</f>
        <v>11.12387</v>
      </c>
      <c r="Y386" s="18">
        <f t="shared" si="166"/>
        <v>100</v>
      </c>
    </row>
    <row r="387" spans="1:27" s="27" customFormat="1" ht="17.25" customHeight="1" outlineLevel="6" x14ac:dyDescent="0.2">
      <c r="A387" s="5" t="s">
        <v>116</v>
      </c>
      <c r="B387" s="6" t="s">
        <v>15</v>
      </c>
      <c r="C387" s="6" t="s">
        <v>157</v>
      </c>
      <c r="D387" s="6" t="s">
        <v>87</v>
      </c>
      <c r="E387" s="6"/>
      <c r="F387" s="86">
        <v>11.12387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X387" s="95">
        <v>11.12387</v>
      </c>
      <c r="Y387" s="18">
        <f t="shared" si="166"/>
        <v>100</v>
      </c>
    </row>
    <row r="388" spans="1:27" s="27" customFormat="1" ht="18.75" outlineLevel="3" x14ac:dyDescent="0.2">
      <c r="A388" s="8" t="s">
        <v>39</v>
      </c>
      <c r="B388" s="9" t="s">
        <v>15</v>
      </c>
      <c r="C388" s="9" t="s">
        <v>6</v>
      </c>
      <c r="D388" s="9" t="s">
        <v>5</v>
      </c>
      <c r="E388" s="9"/>
      <c r="F388" s="10">
        <f>F389+F408+F412+F416</f>
        <v>19012.097360000003</v>
      </c>
      <c r="G388" s="10" t="e">
        <f>G389+#REF!+#REF!</f>
        <v>#REF!</v>
      </c>
      <c r="H388" s="10" t="e">
        <f>H389+#REF!+#REF!</f>
        <v>#REF!</v>
      </c>
      <c r="I388" s="10" t="e">
        <f>I389+#REF!+#REF!</f>
        <v>#REF!</v>
      </c>
      <c r="J388" s="10" t="e">
        <f>J389+#REF!+#REF!</f>
        <v>#REF!</v>
      </c>
      <c r="K388" s="10" t="e">
        <f>K389+#REF!+#REF!</f>
        <v>#REF!</v>
      </c>
      <c r="L388" s="10" t="e">
        <f>L389+#REF!+#REF!</f>
        <v>#REF!</v>
      </c>
      <c r="M388" s="10" t="e">
        <f>M389+#REF!+#REF!</f>
        <v>#REF!</v>
      </c>
      <c r="N388" s="10" t="e">
        <f>N389+#REF!+#REF!</f>
        <v>#REF!</v>
      </c>
      <c r="O388" s="10" t="e">
        <f>O389+#REF!+#REF!</f>
        <v>#REF!</v>
      </c>
      <c r="P388" s="10" t="e">
        <f>P389+#REF!+#REF!</f>
        <v>#REF!</v>
      </c>
      <c r="Q388" s="10" t="e">
        <f>Q389+#REF!+#REF!</f>
        <v>#REF!</v>
      </c>
      <c r="R388" s="10" t="e">
        <f>R389+#REF!+#REF!</f>
        <v>#REF!</v>
      </c>
      <c r="S388" s="10" t="e">
        <f>S389+#REF!+#REF!</f>
        <v>#REF!</v>
      </c>
      <c r="T388" s="10" t="e">
        <f>T389+#REF!+#REF!</f>
        <v>#REF!</v>
      </c>
      <c r="U388" s="10" t="e">
        <f>U389+#REF!+#REF!</f>
        <v>#REF!</v>
      </c>
      <c r="V388" s="10" t="e">
        <f>V389+#REF!+#REF!</f>
        <v>#REF!</v>
      </c>
      <c r="X388" s="98">
        <f t="shared" ref="X388" si="195">X389+X408+X412+X416</f>
        <v>18772.499589999999</v>
      </c>
      <c r="Y388" s="18">
        <f t="shared" si="166"/>
        <v>98.739761503093817</v>
      </c>
    </row>
    <row r="389" spans="1:27" s="27" customFormat="1" ht="19.5" customHeight="1" outlineLevel="3" x14ac:dyDescent="0.2">
      <c r="A389" s="14" t="s">
        <v>225</v>
      </c>
      <c r="B389" s="12" t="s">
        <v>15</v>
      </c>
      <c r="C389" s="12" t="s">
        <v>226</v>
      </c>
      <c r="D389" s="12" t="s">
        <v>5</v>
      </c>
      <c r="E389" s="12"/>
      <c r="F389" s="13">
        <f>F390+F394</f>
        <v>18678.197360000002</v>
      </c>
      <c r="G389" s="13">
        <f t="shared" ref="G389:V389" si="196">G395</f>
        <v>0</v>
      </c>
      <c r="H389" s="13">
        <f t="shared" si="196"/>
        <v>0</v>
      </c>
      <c r="I389" s="13">
        <f t="shared" si="196"/>
        <v>0</v>
      </c>
      <c r="J389" s="13">
        <f t="shared" si="196"/>
        <v>0</v>
      </c>
      <c r="K389" s="13">
        <f t="shared" si="196"/>
        <v>0</v>
      </c>
      <c r="L389" s="13">
        <f t="shared" si="196"/>
        <v>0</v>
      </c>
      <c r="M389" s="13">
        <f t="shared" si="196"/>
        <v>0</v>
      </c>
      <c r="N389" s="13">
        <f t="shared" si="196"/>
        <v>0</v>
      </c>
      <c r="O389" s="13">
        <f t="shared" si="196"/>
        <v>0</v>
      </c>
      <c r="P389" s="13">
        <f t="shared" si="196"/>
        <v>0</v>
      </c>
      <c r="Q389" s="13">
        <f t="shared" si="196"/>
        <v>0</v>
      </c>
      <c r="R389" s="13">
        <f t="shared" si="196"/>
        <v>0</v>
      </c>
      <c r="S389" s="13">
        <f t="shared" si="196"/>
        <v>0</v>
      </c>
      <c r="T389" s="13">
        <f t="shared" si="196"/>
        <v>0</v>
      </c>
      <c r="U389" s="13">
        <f t="shared" si="196"/>
        <v>0</v>
      </c>
      <c r="V389" s="13">
        <f t="shared" si="196"/>
        <v>0</v>
      </c>
      <c r="X389" s="93">
        <f t="shared" ref="X389" si="197">X390+X394</f>
        <v>18441.63726</v>
      </c>
      <c r="Y389" s="18">
        <f t="shared" si="166"/>
        <v>98.73349608936779</v>
      </c>
    </row>
    <row r="390" spans="1:27" s="27" customFormat="1" ht="19.5" customHeight="1" outlineLevel="3" x14ac:dyDescent="0.2">
      <c r="A390" s="51" t="s">
        <v>130</v>
      </c>
      <c r="B390" s="19" t="s">
        <v>15</v>
      </c>
      <c r="C390" s="19" t="s">
        <v>228</v>
      </c>
      <c r="D390" s="19" t="s">
        <v>5</v>
      </c>
      <c r="E390" s="19"/>
      <c r="F390" s="20">
        <f>F391</f>
        <v>100</v>
      </c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X390" s="94">
        <f t="shared" ref="X390:X391" si="198">X391</f>
        <v>99.152000000000001</v>
      </c>
      <c r="Y390" s="18">
        <f t="shared" si="166"/>
        <v>99.152000000000001</v>
      </c>
    </row>
    <row r="391" spans="1:27" s="27" customFormat="1" ht="32.25" customHeight="1" outlineLevel="3" x14ac:dyDescent="0.2">
      <c r="A391" s="78" t="s">
        <v>227</v>
      </c>
      <c r="B391" s="6" t="s">
        <v>15</v>
      </c>
      <c r="C391" s="6" t="s">
        <v>229</v>
      </c>
      <c r="D391" s="6" t="s">
        <v>5</v>
      </c>
      <c r="E391" s="6"/>
      <c r="F391" s="7">
        <f>F392</f>
        <v>100</v>
      </c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X391" s="95">
        <f t="shared" si="198"/>
        <v>99.152000000000001</v>
      </c>
      <c r="Y391" s="18">
        <f t="shared" si="166"/>
        <v>99.152000000000001</v>
      </c>
      <c r="Z391" s="150"/>
    </row>
    <row r="392" spans="1:27" s="27" customFormat="1" ht="19.5" customHeight="1" outlineLevel="3" x14ac:dyDescent="0.2">
      <c r="A392" s="48" t="s">
        <v>99</v>
      </c>
      <c r="B392" s="49" t="s">
        <v>15</v>
      </c>
      <c r="C392" s="49" t="s">
        <v>229</v>
      </c>
      <c r="D392" s="49" t="s">
        <v>100</v>
      </c>
      <c r="E392" s="49"/>
      <c r="F392" s="50">
        <f>F393</f>
        <v>100</v>
      </c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X392" s="134">
        <v>99.152000000000001</v>
      </c>
      <c r="Y392" s="18">
        <f t="shared" si="166"/>
        <v>99.152000000000001</v>
      </c>
    </row>
    <row r="393" spans="1:27" s="27" customFormat="1" ht="19.5" customHeight="1" outlineLevel="3" x14ac:dyDescent="0.2">
      <c r="A393" s="48" t="s">
        <v>103</v>
      </c>
      <c r="B393" s="49" t="s">
        <v>15</v>
      </c>
      <c r="C393" s="49" t="s">
        <v>229</v>
      </c>
      <c r="D393" s="49" t="s">
        <v>104</v>
      </c>
      <c r="E393" s="49"/>
      <c r="F393" s="50">
        <v>100</v>
      </c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X393" s="134">
        <v>99.152000000000001</v>
      </c>
      <c r="Y393" s="18">
        <f t="shared" si="166"/>
        <v>99.152000000000001</v>
      </c>
    </row>
    <row r="394" spans="1:27" s="27" customFormat="1" ht="35.25" customHeight="1" outlineLevel="3" x14ac:dyDescent="0.2">
      <c r="A394" s="65" t="s">
        <v>230</v>
      </c>
      <c r="B394" s="19" t="s">
        <v>15</v>
      </c>
      <c r="C394" s="19" t="s">
        <v>231</v>
      </c>
      <c r="D394" s="19" t="s">
        <v>5</v>
      </c>
      <c r="E394" s="19"/>
      <c r="F394" s="20">
        <f>F395+F399+F402+F405</f>
        <v>18578.197360000002</v>
      </c>
      <c r="G394" s="20">
        <f t="shared" ref="G394:X394" si="199">G395+G399+G402+G405</f>
        <v>0</v>
      </c>
      <c r="H394" s="20">
        <f t="shared" si="199"/>
        <v>0</v>
      </c>
      <c r="I394" s="20">
        <f t="shared" si="199"/>
        <v>0</v>
      </c>
      <c r="J394" s="20">
        <f t="shared" si="199"/>
        <v>0</v>
      </c>
      <c r="K394" s="20">
        <f t="shared" si="199"/>
        <v>0</v>
      </c>
      <c r="L394" s="20">
        <f t="shared" si="199"/>
        <v>0</v>
      </c>
      <c r="M394" s="20">
        <f t="shared" si="199"/>
        <v>0</v>
      </c>
      <c r="N394" s="20">
        <f t="shared" si="199"/>
        <v>0</v>
      </c>
      <c r="O394" s="20">
        <f t="shared" si="199"/>
        <v>0</v>
      </c>
      <c r="P394" s="20">
        <f t="shared" si="199"/>
        <v>0</v>
      </c>
      <c r="Q394" s="20">
        <f t="shared" si="199"/>
        <v>0</v>
      </c>
      <c r="R394" s="20">
        <f t="shared" si="199"/>
        <v>0</v>
      </c>
      <c r="S394" s="20">
        <f t="shared" si="199"/>
        <v>0</v>
      </c>
      <c r="T394" s="20">
        <f t="shared" si="199"/>
        <v>0</v>
      </c>
      <c r="U394" s="20">
        <f t="shared" si="199"/>
        <v>0</v>
      </c>
      <c r="V394" s="20">
        <f t="shared" si="199"/>
        <v>0</v>
      </c>
      <c r="W394" s="20">
        <f t="shared" si="199"/>
        <v>0</v>
      </c>
      <c r="X394" s="94">
        <f t="shared" si="199"/>
        <v>18342.485260000001</v>
      </c>
      <c r="Y394" s="18">
        <f t="shared" si="166"/>
        <v>98.73124342780693</v>
      </c>
    </row>
    <row r="395" spans="1:27" s="27" customFormat="1" ht="31.5" outlineLevel="3" x14ac:dyDescent="0.2">
      <c r="A395" s="5" t="s">
        <v>232</v>
      </c>
      <c r="B395" s="6" t="s">
        <v>15</v>
      </c>
      <c r="C395" s="6" t="s">
        <v>233</v>
      </c>
      <c r="D395" s="6" t="s">
        <v>5</v>
      </c>
      <c r="E395" s="6"/>
      <c r="F395" s="7">
        <f>F396</f>
        <v>10621.664000000001</v>
      </c>
      <c r="G395" s="7">
        <f t="shared" ref="G395:V395" si="200">G397</f>
        <v>0</v>
      </c>
      <c r="H395" s="7">
        <f t="shared" si="200"/>
        <v>0</v>
      </c>
      <c r="I395" s="7">
        <f t="shared" si="200"/>
        <v>0</v>
      </c>
      <c r="J395" s="7">
        <f t="shared" si="200"/>
        <v>0</v>
      </c>
      <c r="K395" s="7">
        <f t="shared" si="200"/>
        <v>0</v>
      </c>
      <c r="L395" s="7">
        <f t="shared" si="200"/>
        <v>0</v>
      </c>
      <c r="M395" s="7">
        <f t="shared" si="200"/>
        <v>0</v>
      </c>
      <c r="N395" s="7">
        <f t="shared" si="200"/>
        <v>0</v>
      </c>
      <c r="O395" s="7">
        <f t="shared" si="200"/>
        <v>0</v>
      </c>
      <c r="P395" s="7">
        <f t="shared" si="200"/>
        <v>0</v>
      </c>
      <c r="Q395" s="7">
        <f t="shared" si="200"/>
        <v>0</v>
      </c>
      <c r="R395" s="7">
        <f t="shared" si="200"/>
        <v>0</v>
      </c>
      <c r="S395" s="7">
        <f t="shared" si="200"/>
        <v>0</v>
      </c>
      <c r="T395" s="7">
        <f t="shared" si="200"/>
        <v>0</v>
      </c>
      <c r="U395" s="7">
        <f t="shared" si="200"/>
        <v>0</v>
      </c>
      <c r="V395" s="7">
        <f t="shared" si="200"/>
        <v>0</v>
      </c>
      <c r="X395" s="95">
        <f t="shared" ref="X395" si="201">X396</f>
        <v>10325.9519</v>
      </c>
      <c r="Y395" s="18">
        <f t="shared" si="166"/>
        <v>97.215953168919668</v>
      </c>
    </row>
    <row r="396" spans="1:27" s="27" customFormat="1" ht="18.75" outlineLevel="3" x14ac:dyDescent="0.2">
      <c r="A396" s="48" t="s">
        <v>127</v>
      </c>
      <c r="B396" s="49" t="s">
        <v>15</v>
      </c>
      <c r="C396" s="49" t="s">
        <v>233</v>
      </c>
      <c r="D396" s="49" t="s">
        <v>128</v>
      </c>
      <c r="E396" s="49"/>
      <c r="F396" s="50">
        <f>F397+F398</f>
        <v>10621.664000000001</v>
      </c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X396" s="134">
        <f>X397+X398</f>
        <v>10325.9519</v>
      </c>
      <c r="Y396" s="18">
        <f t="shared" si="166"/>
        <v>97.215953168919668</v>
      </c>
    </row>
    <row r="397" spans="1:27" s="27" customFormat="1" ht="47.25" outlineLevel="3" x14ac:dyDescent="0.2">
      <c r="A397" s="57" t="s">
        <v>296</v>
      </c>
      <c r="B397" s="49" t="s">
        <v>15</v>
      </c>
      <c r="C397" s="49" t="s">
        <v>233</v>
      </c>
      <c r="D397" s="49" t="s">
        <v>87</v>
      </c>
      <c r="E397" s="49"/>
      <c r="F397" s="50">
        <v>10566.673000000001</v>
      </c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X397" s="134">
        <v>10270.9619</v>
      </c>
      <c r="Y397" s="18">
        <f t="shared" si="166"/>
        <v>97.201473917097644</v>
      </c>
      <c r="Z397" s="150"/>
      <c r="AA397" s="150"/>
    </row>
    <row r="398" spans="1:27" s="27" customFormat="1" ht="18.75" outlineLevel="3" x14ac:dyDescent="0.2">
      <c r="A398" s="60" t="s">
        <v>88</v>
      </c>
      <c r="B398" s="49" t="s">
        <v>15</v>
      </c>
      <c r="C398" s="49" t="s">
        <v>351</v>
      </c>
      <c r="D398" s="49" t="s">
        <v>89</v>
      </c>
      <c r="E398" s="49"/>
      <c r="F398" s="50">
        <v>54.991</v>
      </c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X398" s="134">
        <v>54.99</v>
      </c>
      <c r="Y398" s="18">
        <f t="shared" si="166"/>
        <v>99.998181520612476</v>
      </c>
      <c r="Z398" s="150"/>
      <c r="AA398" s="150"/>
    </row>
    <row r="399" spans="1:27" s="27" customFormat="1" ht="31.5" outlineLevel="3" x14ac:dyDescent="0.2">
      <c r="A399" s="5" t="s">
        <v>235</v>
      </c>
      <c r="B399" s="6" t="s">
        <v>15</v>
      </c>
      <c r="C399" s="6" t="s">
        <v>234</v>
      </c>
      <c r="D399" s="6" t="s">
        <v>5</v>
      </c>
      <c r="E399" s="6"/>
      <c r="F399" s="7">
        <f>F400</f>
        <v>7946.6333599999998</v>
      </c>
      <c r="G399" s="7">
        <f t="shared" ref="G399:V399" si="202">G401</f>
        <v>0</v>
      </c>
      <c r="H399" s="7">
        <f t="shared" si="202"/>
        <v>0</v>
      </c>
      <c r="I399" s="7">
        <f t="shared" si="202"/>
        <v>0</v>
      </c>
      <c r="J399" s="7">
        <f t="shared" si="202"/>
        <v>0</v>
      </c>
      <c r="K399" s="7">
        <f t="shared" si="202"/>
        <v>0</v>
      </c>
      <c r="L399" s="7">
        <f t="shared" si="202"/>
        <v>0</v>
      </c>
      <c r="M399" s="7">
        <f t="shared" si="202"/>
        <v>0</v>
      </c>
      <c r="N399" s="7">
        <f t="shared" si="202"/>
        <v>0</v>
      </c>
      <c r="O399" s="7">
        <f t="shared" si="202"/>
        <v>0</v>
      </c>
      <c r="P399" s="7">
        <f t="shared" si="202"/>
        <v>0</v>
      </c>
      <c r="Q399" s="7">
        <f t="shared" si="202"/>
        <v>0</v>
      </c>
      <c r="R399" s="7">
        <f t="shared" si="202"/>
        <v>0</v>
      </c>
      <c r="S399" s="7">
        <f t="shared" si="202"/>
        <v>0</v>
      </c>
      <c r="T399" s="7">
        <f t="shared" si="202"/>
        <v>0</v>
      </c>
      <c r="U399" s="7">
        <f t="shared" si="202"/>
        <v>0</v>
      </c>
      <c r="V399" s="7">
        <f t="shared" si="202"/>
        <v>0</v>
      </c>
      <c r="X399" s="95">
        <f t="shared" ref="X399" si="203">X400</f>
        <v>7946.6333599999998</v>
      </c>
      <c r="Y399" s="18">
        <f t="shared" si="166"/>
        <v>100</v>
      </c>
      <c r="Z399" s="150"/>
      <c r="AA399" s="150"/>
    </row>
    <row r="400" spans="1:27" s="27" customFormat="1" ht="18.75" outlineLevel="3" x14ac:dyDescent="0.2">
      <c r="A400" s="48" t="s">
        <v>127</v>
      </c>
      <c r="B400" s="49" t="s">
        <v>15</v>
      </c>
      <c r="C400" s="49" t="s">
        <v>234</v>
      </c>
      <c r="D400" s="49" t="s">
        <v>128</v>
      </c>
      <c r="E400" s="49"/>
      <c r="F400" s="50">
        <f>F401</f>
        <v>7946.6333599999998</v>
      </c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X400" s="134">
        <v>7946.6333599999998</v>
      </c>
      <c r="Y400" s="18">
        <f t="shared" si="166"/>
        <v>100</v>
      </c>
      <c r="Z400" s="150"/>
      <c r="AA400" s="150"/>
    </row>
    <row r="401" spans="1:27" s="27" customFormat="1" ht="47.25" outlineLevel="3" x14ac:dyDescent="0.2">
      <c r="A401" s="57" t="s">
        <v>296</v>
      </c>
      <c r="B401" s="49" t="s">
        <v>15</v>
      </c>
      <c r="C401" s="49" t="s">
        <v>234</v>
      </c>
      <c r="D401" s="49" t="s">
        <v>87</v>
      </c>
      <c r="E401" s="49"/>
      <c r="F401" s="50">
        <v>7946.6333599999998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X401" s="134">
        <v>7946.6333599999998</v>
      </c>
      <c r="Y401" s="18">
        <f t="shared" ref="Y401:Y467" si="204">X401/F401*100</f>
        <v>100</v>
      </c>
      <c r="Z401" s="150"/>
      <c r="AA401" s="150"/>
    </row>
    <row r="402" spans="1:27" s="27" customFormat="1" ht="21.75" customHeight="1" outlineLevel="3" x14ac:dyDescent="0.2">
      <c r="A402" s="78" t="s">
        <v>371</v>
      </c>
      <c r="B402" s="6" t="s">
        <v>15</v>
      </c>
      <c r="C402" s="6" t="s">
        <v>372</v>
      </c>
      <c r="D402" s="6" t="s">
        <v>5</v>
      </c>
      <c r="E402" s="6"/>
      <c r="F402" s="7">
        <f>F403</f>
        <v>9.9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X402" s="95">
        <f t="shared" ref="X402" si="205">X403</f>
        <v>9.9</v>
      </c>
      <c r="Y402" s="18">
        <f t="shared" si="204"/>
        <v>100</v>
      </c>
      <c r="Z402" s="150"/>
      <c r="AA402" s="150"/>
    </row>
    <row r="403" spans="1:27" s="27" customFormat="1" ht="18.75" outlineLevel="3" x14ac:dyDescent="0.2">
      <c r="A403" s="48" t="s">
        <v>127</v>
      </c>
      <c r="B403" s="49" t="s">
        <v>15</v>
      </c>
      <c r="C403" s="49" t="s">
        <v>372</v>
      </c>
      <c r="D403" s="49" t="s">
        <v>128</v>
      </c>
      <c r="E403" s="49"/>
      <c r="F403" s="50">
        <f>F404</f>
        <v>9.9</v>
      </c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X403" s="134">
        <f>X404</f>
        <v>9.9</v>
      </c>
      <c r="Y403" s="18">
        <f t="shared" si="204"/>
        <v>100</v>
      </c>
      <c r="Z403" s="150"/>
      <c r="AA403" s="150"/>
    </row>
    <row r="404" spans="1:27" s="27" customFormat="1" ht="47.25" outlineLevel="3" x14ac:dyDescent="0.2">
      <c r="A404" s="57" t="s">
        <v>296</v>
      </c>
      <c r="B404" s="49" t="s">
        <v>15</v>
      </c>
      <c r="C404" s="49" t="s">
        <v>372</v>
      </c>
      <c r="D404" s="49" t="s">
        <v>87</v>
      </c>
      <c r="E404" s="49"/>
      <c r="F404" s="50">
        <v>9.9</v>
      </c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X404" s="134">
        <v>9.9</v>
      </c>
      <c r="Y404" s="18">
        <f t="shared" si="204"/>
        <v>100</v>
      </c>
      <c r="Z404" s="150"/>
      <c r="AA404" s="150"/>
    </row>
    <row r="405" spans="1:27" s="27" customFormat="1" ht="35.25" customHeight="1" outlineLevel="3" x14ac:dyDescent="0.2">
      <c r="A405" s="78" t="s">
        <v>390</v>
      </c>
      <c r="B405" s="6" t="s">
        <v>15</v>
      </c>
      <c r="C405" s="6" t="s">
        <v>389</v>
      </c>
      <c r="D405" s="6" t="s">
        <v>5</v>
      </c>
      <c r="E405" s="6"/>
      <c r="F405" s="7">
        <f>F406</f>
        <v>0</v>
      </c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X405" s="95">
        <f t="shared" ref="X405" si="206">X406</f>
        <v>60</v>
      </c>
      <c r="Y405" s="18">
        <v>0</v>
      </c>
      <c r="Z405" s="150"/>
      <c r="AA405" s="150"/>
    </row>
    <row r="406" spans="1:27" s="27" customFormat="1" ht="18.75" outlineLevel="3" x14ac:dyDescent="0.2">
      <c r="A406" s="48" t="s">
        <v>127</v>
      </c>
      <c r="B406" s="49" t="s">
        <v>15</v>
      </c>
      <c r="C406" s="49" t="s">
        <v>389</v>
      </c>
      <c r="D406" s="49" t="s">
        <v>128</v>
      </c>
      <c r="E406" s="49"/>
      <c r="F406" s="50">
        <f>F407</f>
        <v>0</v>
      </c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X406" s="134">
        <f>X407</f>
        <v>60</v>
      </c>
      <c r="Y406" s="18">
        <v>0</v>
      </c>
      <c r="Z406" s="150"/>
      <c r="AA406" s="150"/>
    </row>
    <row r="407" spans="1:27" s="27" customFormat="1" ht="18.75" outlineLevel="3" x14ac:dyDescent="0.2">
      <c r="A407" s="60" t="s">
        <v>88</v>
      </c>
      <c r="B407" s="49" t="s">
        <v>15</v>
      </c>
      <c r="C407" s="49" t="s">
        <v>389</v>
      </c>
      <c r="D407" s="49" t="s">
        <v>89</v>
      </c>
      <c r="E407" s="49"/>
      <c r="F407" s="50">
        <v>0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X407" s="134">
        <v>60</v>
      </c>
      <c r="Y407" s="18">
        <v>0</v>
      </c>
      <c r="Z407" s="150"/>
      <c r="AA407" s="150"/>
    </row>
    <row r="408" spans="1:27" s="27" customFormat="1" ht="18.75" outlineLevel="3" x14ac:dyDescent="0.2">
      <c r="A408" s="8" t="s">
        <v>344</v>
      </c>
      <c r="B408" s="9" t="s">
        <v>15</v>
      </c>
      <c r="C408" s="9" t="s">
        <v>237</v>
      </c>
      <c r="D408" s="9" t="s">
        <v>5</v>
      </c>
      <c r="E408" s="9"/>
      <c r="F408" s="10">
        <f>F409</f>
        <v>200</v>
      </c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X408" s="98">
        <f t="shared" ref="X408:X409" si="207">X409</f>
        <v>199.7</v>
      </c>
      <c r="Y408" s="18">
        <f t="shared" si="204"/>
        <v>99.85</v>
      </c>
      <c r="Z408" s="150"/>
      <c r="AA408" s="150"/>
    </row>
    <row r="409" spans="1:27" s="27" customFormat="1" ht="36" customHeight="1" outlineLevel="3" x14ac:dyDescent="0.2">
      <c r="A409" s="78" t="s">
        <v>236</v>
      </c>
      <c r="B409" s="6" t="s">
        <v>15</v>
      </c>
      <c r="C409" s="6" t="s">
        <v>238</v>
      </c>
      <c r="D409" s="6" t="s">
        <v>5</v>
      </c>
      <c r="E409" s="6"/>
      <c r="F409" s="7">
        <f>F410</f>
        <v>200</v>
      </c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X409" s="95">
        <f t="shared" si="207"/>
        <v>199.7</v>
      </c>
      <c r="Y409" s="18">
        <f t="shared" si="204"/>
        <v>99.85</v>
      </c>
      <c r="Z409" s="150"/>
      <c r="AA409" s="150"/>
    </row>
    <row r="410" spans="1:27" s="27" customFormat="1" ht="31.5" outlineLevel="3" x14ac:dyDescent="0.2">
      <c r="A410" s="48" t="s">
        <v>99</v>
      </c>
      <c r="B410" s="49" t="s">
        <v>15</v>
      </c>
      <c r="C410" s="49" t="s">
        <v>238</v>
      </c>
      <c r="D410" s="49" t="s">
        <v>100</v>
      </c>
      <c r="E410" s="49"/>
      <c r="F410" s="50">
        <f>F411</f>
        <v>200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X410" s="134">
        <f>X411</f>
        <v>199.7</v>
      </c>
      <c r="Y410" s="18">
        <f t="shared" si="204"/>
        <v>99.85</v>
      </c>
      <c r="Z410" s="150"/>
      <c r="AA410" s="150"/>
    </row>
    <row r="411" spans="1:27" s="27" customFormat="1" ht="31.5" outlineLevel="3" x14ac:dyDescent="0.2">
      <c r="A411" s="48" t="s">
        <v>103</v>
      </c>
      <c r="B411" s="49" t="s">
        <v>15</v>
      </c>
      <c r="C411" s="49" t="s">
        <v>238</v>
      </c>
      <c r="D411" s="49" t="s">
        <v>104</v>
      </c>
      <c r="E411" s="49"/>
      <c r="F411" s="50">
        <v>200</v>
      </c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X411" s="134">
        <v>199.7</v>
      </c>
      <c r="Y411" s="18">
        <f t="shared" si="204"/>
        <v>99.85</v>
      </c>
      <c r="Z411" s="150"/>
      <c r="AA411" s="150"/>
    </row>
    <row r="412" spans="1:27" s="27" customFormat="1" ht="18.75" outlineLevel="3" x14ac:dyDescent="0.2">
      <c r="A412" s="8" t="s">
        <v>345</v>
      </c>
      <c r="B412" s="9" t="s">
        <v>15</v>
      </c>
      <c r="C412" s="9" t="s">
        <v>240</v>
      </c>
      <c r="D412" s="9" t="s">
        <v>5</v>
      </c>
      <c r="E412" s="9"/>
      <c r="F412" s="10">
        <f>F413</f>
        <v>83.9</v>
      </c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X412" s="98">
        <f t="shared" ref="X412:X413" si="208">X413</f>
        <v>81.162329999999997</v>
      </c>
      <c r="Y412" s="18">
        <f t="shared" si="204"/>
        <v>96.736984505363523</v>
      </c>
      <c r="Z412" s="150"/>
      <c r="AA412" s="150"/>
    </row>
    <row r="413" spans="1:27" s="27" customFormat="1" ht="31.5" outlineLevel="3" x14ac:dyDescent="0.2">
      <c r="A413" s="78" t="s">
        <v>239</v>
      </c>
      <c r="B413" s="6" t="s">
        <v>15</v>
      </c>
      <c r="C413" s="6" t="s">
        <v>241</v>
      </c>
      <c r="D413" s="6" t="s">
        <v>5</v>
      </c>
      <c r="E413" s="6"/>
      <c r="F413" s="7">
        <f>F414</f>
        <v>83.9</v>
      </c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X413" s="95">
        <f t="shared" si="208"/>
        <v>81.162329999999997</v>
      </c>
      <c r="Y413" s="18">
        <f t="shared" si="204"/>
        <v>96.736984505363523</v>
      </c>
      <c r="Z413" s="150"/>
      <c r="AA413" s="150"/>
    </row>
    <row r="414" spans="1:27" s="27" customFormat="1" ht="31.5" outlineLevel="3" x14ac:dyDescent="0.2">
      <c r="A414" s="48" t="s">
        <v>99</v>
      </c>
      <c r="B414" s="49" t="s">
        <v>15</v>
      </c>
      <c r="C414" s="49" t="s">
        <v>241</v>
      </c>
      <c r="D414" s="49" t="s">
        <v>100</v>
      </c>
      <c r="E414" s="49"/>
      <c r="F414" s="50">
        <f>F415</f>
        <v>83.9</v>
      </c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X414" s="134">
        <f>X415</f>
        <v>81.162329999999997</v>
      </c>
      <c r="Y414" s="18">
        <f t="shared" si="204"/>
        <v>96.736984505363523</v>
      </c>
      <c r="Z414" s="150"/>
      <c r="AA414" s="150"/>
    </row>
    <row r="415" spans="1:27" s="27" customFormat="1" ht="31.5" outlineLevel="3" x14ac:dyDescent="0.2">
      <c r="A415" s="48" t="s">
        <v>103</v>
      </c>
      <c r="B415" s="49" t="s">
        <v>15</v>
      </c>
      <c r="C415" s="49" t="s">
        <v>241</v>
      </c>
      <c r="D415" s="49" t="s">
        <v>104</v>
      </c>
      <c r="E415" s="49"/>
      <c r="F415" s="50">
        <v>83.9</v>
      </c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X415" s="134">
        <v>81.162329999999997</v>
      </c>
      <c r="Y415" s="18">
        <f t="shared" si="204"/>
        <v>96.736984505363523</v>
      </c>
      <c r="Z415" s="150"/>
      <c r="AA415" s="150"/>
    </row>
    <row r="416" spans="1:27" s="27" customFormat="1" ht="18.75" outlineLevel="3" x14ac:dyDescent="0.2">
      <c r="A416" s="8" t="s">
        <v>346</v>
      </c>
      <c r="B416" s="9" t="s">
        <v>15</v>
      </c>
      <c r="C416" s="9" t="s">
        <v>243</v>
      </c>
      <c r="D416" s="9" t="s">
        <v>5</v>
      </c>
      <c r="E416" s="9"/>
      <c r="F416" s="10">
        <f>F417</f>
        <v>50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X416" s="98">
        <f t="shared" ref="X416:X417" si="209">X417</f>
        <v>50</v>
      </c>
      <c r="Y416" s="18">
        <f t="shared" si="204"/>
        <v>100</v>
      </c>
      <c r="Z416" s="150"/>
      <c r="AA416" s="150"/>
    </row>
    <row r="417" spans="1:27" s="27" customFormat="1" ht="31.5" outlineLevel="3" x14ac:dyDescent="0.2">
      <c r="A417" s="78" t="s">
        <v>242</v>
      </c>
      <c r="B417" s="6" t="s">
        <v>15</v>
      </c>
      <c r="C417" s="6" t="s">
        <v>244</v>
      </c>
      <c r="D417" s="6" t="s">
        <v>5</v>
      </c>
      <c r="E417" s="6"/>
      <c r="F417" s="7">
        <f>F418</f>
        <v>50</v>
      </c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X417" s="95">
        <f t="shared" si="209"/>
        <v>50</v>
      </c>
      <c r="Y417" s="18">
        <f t="shared" si="204"/>
        <v>100</v>
      </c>
      <c r="Z417" s="150"/>
      <c r="AA417" s="150"/>
    </row>
    <row r="418" spans="1:27" s="27" customFormat="1" ht="31.5" outlineLevel="3" x14ac:dyDescent="0.2">
      <c r="A418" s="48" t="s">
        <v>99</v>
      </c>
      <c r="B418" s="49" t="s">
        <v>15</v>
      </c>
      <c r="C418" s="49" t="s">
        <v>244</v>
      </c>
      <c r="D418" s="49" t="s">
        <v>100</v>
      </c>
      <c r="E418" s="49"/>
      <c r="F418" s="50">
        <f>F419</f>
        <v>50</v>
      </c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X418" s="134">
        <v>50</v>
      </c>
      <c r="Y418" s="18">
        <f t="shared" si="204"/>
        <v>100</v>
      </c>
      <c r="Z418" s="150"/>
      <c r="AA418" s="150"/>
    </row>
    <row r="419" spans="1:27" s="27" customFormat="1" ht="31.5" outlineLevel="3" x14ac:dyDescent="0.2">
      <c r="A419" s="48" t="s">
        <v>103</v>
      </c>
      <c r="B419" s="49" t="s">
        <v>15</v>
      </c>
      <c r="C419" s="49" t="s">
        <v>244</v>
      </c>
      <c r="D419" s="49" t="s">
        <v>104</v>
      </c>
      <c r="E419" s="49"/>
      <c r="F419" s="50">
        <v>50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X419" s="134">
        <v>50</v>
      </c>
      <c r="Y419" s="18">
        <f t="shared" si="204"/>
        <v>100</v>
      </c>
      <c r="Z419" s="150"/>
      <c r="AA419" s="150"/>
    </row>
    <row r="420" spans="1:27" s="27" customFormat="1" ht="17.25" customHeight="1" outlineLevel="6" x14ac:dyDescent="0.2">
      <c r="A420" s="16" t="s">
        <v>53</v>
      </c>
      <c r="B420" s="17" t="s">
        <v>52</v>
      </c>
      <c r="C420" s="17" t="s">
        <v>6</v>
      </c>
      <c r="D420" s="17" t="s">
        <v>5</v>
      </c>
      <c r="E420" s="17"/>
      <c r="F420" s="18">
        <f>F421+F427+F438+F444</f>
        <v>9916.3318999999992</v>
      </c>
      <c r="G420" s="18" t="e">
        <f t="shared" ref="G420:X420" si="210">G421+G427+G438+G444</f>
        <v>#REF!</v>
      </c>
      <c r="H420" s="18" t="e">
        <f t="shared" si="210"/>
        <v>#REF!</v>
      </c>
      <c r="I420" s="18" t="e">
        <f t="shared" si="210"/>
        <v>#REF!</v>
      </c>
      <c r="J420" s="18" t="e">
        <f t="shared" si="210"/>
        <v>#REF!</v>
      </c>
      <c r="K420" s="18" t="e">
        <f t="shared" si="210"/>
        <v>#REF!</v>
      </c>
      <c r="L420" s="18" t="e">
        <f t="shared" si="210"/>
        <v>#REF!</v>
      </c>
      <c r="M420" s="18" t="e">
        <f t="shared" si="210"/>
        <v>#REF!</v>
      </c>
      <c r="N420" s="18" t="e">
        <f t="shared" si="210"/>
        <v>#REF!</v>
      </c>
      <c r="O420" s="18" t="e">
        <f t="shared" si="210"/>
        <v>#REF!</v>
      </c>
      <c r="P420" s="18" t="e">
        <f t="shared" si="210"/>
        <v>#REF!</v>
      </c>
      <c r="Q420" s="18" t="e">
        <f t="shared" si="210"/>
        <v>#REF!</v>
      </c>
      <c r="R420" s="18" t="e">
        <f t="shared" si="210"/>
        <v>#REF!</v>
      </c>
      <c r="S420" s="18" t="e">
        <f t="shared" si="210"/>
        <v>#REF!</v>
      </c>
      <c r="T420" s="18" t="e">
        <f t="shared" si="210"/>
        <v>#REF!</v>
      </c>
      <c r="U420" s="18" t="e">
        <f t="shared" si="210"/>
        <v>#REF!</v>
      </c>
      <c r="V420" s="18" t="e">
        <f t="shared" si="210"/>
        <v>#REF!</v>
      </c>
      <c r="W420" s="18">
        <f t="shared" si="210"/>
        <v>0</v>
      </c>
      <c r="X420" s="132">
        <f t="shared" si="210"/>
        <v>9335.2947299999996</v>
      </c>
      <c r="Y420" s="18">
        <f t="shared" si="204"/>
        <v>94.140603845661929</v>
      </c>
      <c r="Z420" s="150"/>
      <c r="AA420" s="150"/>
    </row>
    <row r="421" spans="1:27" s="27" customFormat="1" ht="18.75" outlineLevel="3" x14ac:dyDescent="0.2">
      <c r="A421" s="74" t="s">
        <v>41</v>
      </c>
      <c r="B421" s="33" t="s">
        <v>16</v>
      </c>
      <c r="C421" s="33" t="s">
        <v>6</v>
      </c>
      <c r="D421" s="33" t="s">
        <v>5</v>
      </c>
      <c r="E421" s="33"/>
      <c r="F421" s="67">
        <f>F422</f>
        <v>644.68499999999995</v>
      </c>
      <c r="G421" s="10">
        <f t="shared" ref="G421:V421" si="211">G423</f>
        <v>0</v>
      </c>
      <c r="H421" s="10">
        <f t="shared" si="211"/>
        <v>0</v>
      </c>
      <c r="I421" s="10">
        <f t="shared" si="211"/>
        <v>0</v>
      </c>
      <c r="J421" s="10">
        <f t="shared" si="211"/>
        <v>0</v>
      </c>
      <c r="K421" s="10">
        <f t="shared" si="211"/>
        <v>0</v>
      </c>
      <c r="L421" s="10">
        <f t="shared" si="211"/>
        <v>0</v>
      </c>
      <c r="M421" s="10">
        <f t="shared" si="211"/>
        <v>0</v>
      </c>
      <c r="N421" s="10">
        <f t="shared" si="211"/>
        <v>0</v>
      </c>
      <c r="O421" s="10">
        <f t="shared" si="211"/>
        <v>0</v>
      </c>
      <c r="P421" s="10">
        <f t="shared" si="211"/>
        <v>0</v>
      </c>
      <c r="Q421" s="10">
        <f t="shared" si="211"/>
        <v>0</v>
      </c>
      <c r="R421" s="10">
        <f t="shared" si="211"/>
        <v>0</v>
      </c>
      <c r="S421" s="10">
        <f t="shared" si="211"/>
        <v>0</v>
      </c>
      <c r="T421" s="10">
        <f t="shared" si="211"/>
        <v>0</v>
      </c>
      <c r="U421" s="10">
        <f t="shared" si="211"/>
        <v>0</v>
      </c>
      <c r="V421" s="10">
        <f t="shared" si="211"/>
        <v>0</v>
      </c>
      <c r="X421" s="140">
        <f t="shared" ref="X421:X425" si="212">X422</f>
        <v>644.68399999999997</v>
      </c>
      <c r="Y421" s="18">
        <f t="shared" si="204"/>
        <v>99.999844885486709</v>
      </c>
      <c r="Z421" s="150"/>
      <c r="AA421" s="150"/>
    </row>
    <row r="422" spans="1:27" s="27" customFormat="1" ht="31.5" outlineLevel="3" x14ac:dyDescent="0.2">
      <c r="A422" s="22" t="s">
        <v>142</v>
      </c>
      <c r="B422" s="9" t="s">
        <v>16</v>
      </c>
      <c r="C422" s="9" t="s">
        <v>143</v>
      </c>
      <c r="D422" s="9" t="s">
        <v>5</v>
      </c>
      <c r="E422" s="9"/>
      <c r="F422" s="10">
        <f>F423</f>
        <v>644.68499999999995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X422" s="98">
        <f t="shared" si="212"/>
        <v>644.68399999999997</v>
      </c>
      <c r="Y422" s="18">
        <f t="shared" si="204"/>
        <v>99.999844885486709</v>
      </c>
      <c r="Z422" s="150"/>
      <c r="AA422" s="150"/>
    </row>
    <row r="423" spans="1:27" s="15" customFormat="1" ht="30.75" customHeight="1" outlineLevel="3" x14ac:dyDescent="0.2">
      <c r="A423" s="22" t="s">
        <v>147</v>
      </c>
      <c r="B423" s="12" t="s">
        <v>16</v>
      </c>
      <c r="C423" s="12" t="s">
        <v>144</v>
      </c>
      <c r="D423" s="12" t="s">
        <v>5</v>
      </c>
      <c r="E423" s="12"/>
      <c r="F423" s="13">
        <f>F424</f>
        <v>644.68499999999995</v>
      </c>
      <c r="G423" s="13">
        <f t="shared" ref="G423:V424" si="213">G424</f>
        <v>0</v>
      </c>
      <c r="H423" s="13">
        <f t="shared" si="213"/>
        <v>0</v>
      </c>
      <c r="I423" s="13">
        <f t="shared" si="213"/>
        <v>0</v>
      </c>
      <c r="J423" s="13">
        <f t="shared" si="213"/>
        <v>0</v>
      </c>
      <c r="K423" s="13">
        <f t="shared" si="213"/>
        <v>0</v>
      </c>
      <c r="L423" s="13">
        <f t="shared" si="213"/>
        <v>0</v>
      </c>
      <c r="M423" s="13">
        <f t="shared" si="213"/>
        <v>0</v>
      </c>
      <c r="N423" s="13">
        <f t="shared" si="213"/>
        <v>0</v>
      </c>
      <c r="O423" s="13">
        <f t="shared" si="213"/>
        <v>0</v>
      </c>
      <c r="P423" s="13">
        <f t="shared" si="213"/>
        <v>0</v>
      </c>
      <c r="Q423" s="13">
        <f t="shared" si="213"/>
        <v>0</v>
      </c>
      <c r="R423" s="13">
        <f t="shared" si="213"/>
        <v>0</v>
      </c>
      <c r="S423" s="13">
        <f t="shared" si="213"/>
        <v>0</v>
      </c>
      <c r="T423" s="13">
        <f t="shared" si="213"/>
        <v>0</v>
      </c>
      <c r="U423" s="13">
        <f t="shared" si="213"/>
        <v>0</v>
      </c>
      <c r="V423" s="13">
        <f t="shared" si="213"/>
        <v>0</v>
      </c>
      <c r="X423" s="93">
        <f t="shared" si="212"/>
        <v>644.68399999999997</v>
      </c>
      <c r="Y423" s="18">
        <f t="shared" si="204"/>
        <v>99.999844885486709</v>
      </c>
      <c r="Z423" s="153"/>
      <c r="AA423" s="153"/>
    </row>
    <row r="424" spans="1:27" s="27" customFormat="1" ht="33" customHeight="1" outlineLevel="4" x14ac:dyDescent="0.2">
      <c r="A424" s="51" t="s">
        <v>245</v>
      </c>
      <c r="B424" s="19" t="s">
        <v>16</v>
      </c>
      <c r="C424" s="19" t="s">
        <v>246</v>
      </c>
      <c r="D424" s="19" t="s">
        <v>5</v>
      </c>
      <c r="E424" s="19"/>
      <c r="F424" s="20">
        <f>F425</f>
        <v>644.68499999999995</v>
      </c>
      <c r="G424" s="7">
        <f t="shared" si="213"/>
        <v>0</v>
      </c>
      <c r="H424" s="7">
        <f t="shared" si="213"/>
        <v>0</v>
      </c>
      <c r="I424" s="7">
        <f t="shared" si="213"/>
        <v>0</v>
      </c>
      <c r="J424" s="7">
        <f t="shared" si="213"/>
        <v>0</v>
      </c>
      <c r="K424" s="7">
        <f t="shared" si="213"/>
        <v>0</v>
      </c>
      <c r="L424" s="7">
        <f t="shared" si="213"/>
        <v>0</v>
      </c>
      <c r="M424" s="7">
        <f t="shared" si="213"/>
        <v>0</v>
      </c>
      <c r="N424" s="7">
        <f t="shared" si="213"/>
        <v>0</v>
      </c>
      <c r="O424" s="7">
        <f t="shared" si="213"/>
        <v>0</v>
      </c>
      <c r="P424" s="7">
        <f t="shared" si="213"/>
        <v>0</v>
      </c>
      <c r="Q424" s="7">
        <f t="shared" si="213"/>
        <v>0</v>
      </c>
      <c r="R424" s="7">
        <f t="shared" si="213"/>
        <v>0</v>
      </c>
      <c r="S424" s="7">
        <f t="shared" si="213"/>
        <v>0</v>
      </c>
      <c r="T424" s="7">
        <f t="shared" si="213"/>
        <v>0</v>
      </c>
      <c r="U424" s="7">
        <f t="shared" si="213"/>
        <v>0</v>
      </c>
      <c r="V424" s="7">
        <f t="shared" si="213"/>
        <v>0</v>
      </c>
      <c r="X424" s="94">
        <f t="shared" si="212"/>
        <v>644.68399999999997</v>
      </c>
      <c r="Y424" s="18">
        <f t="shared" si="204"/>
        <v>99.999844885486709</v>
      </c>
      <c r="Z424" s="150"/>
      <c r="AA424" s="150"/>
    </row>
    <row r="425" spans="1:27" s="27" customFormat="1" ht="18.75" outlineLevel="5" x14ac:dyDescent="0.2">
      <c r="A425" s="5" t="s">
        <v>133</v>
      </c>
      <c r="B425" s="6" t="s">
        <v>16</v>
      </c>
      <c r="C425" s="6" t="s">
        <v>246</v>
      </c>
      <c r="D425" s="6" t="s">
        <v>131</v>
      </c>
      <c r="E425" s="6"/>
      <c r="F425" s="7">
        <f>F426</f>
        <v>644.68499999999995</v>
      </c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X425" s="95">
        <f t="shared" si="212"/>
        <v>644.68399999999997</v>
      </c>
      <c r="Y425" s="18">
        <f t="shared" si="204"/>
        <v>99.999844885486709</v>
      </c>
    </row>
    <row r="426" spans="1:27" s="27" customFormat="1" ht="31.5" outlineLevel="5" x14ac:dyDescent="0.2">
      <c r="A426" s="48" t="s">
        <v>134</v>
      </c>
      <c r="B426" s="49" t="s">
        <v>16</v>
      </c>
      <c r="C426" s="49" t="s">
        <v>246</v>
      </c>
      <c r="D426" s="49" t="s">
        <v>132</v>
      </c>
      <c r="E426" s="49"/>
      <c r="F426" s="50">
        <v>644.68499999999995</v>
      </c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X426" s="134">
        <v>644.68399999999997</v>
      </c>
      <c r="Y426" s="18">
        <f t="shared" si="204"/>
        <v>99.999844885486709</v>
      </c>
    </row>
    <row r="427" spans="1:27" s="27" customFormat="1" ht="18.75" outlineLevel="3" x14ac:dyDescent="0.2">
      <c r="A427" s="74" t="s">
        <v>42</v>
      </c>
      <c r="B427" s="33" t="s">
        <v>17</v>
      </c>
      <c r="C427" s="33" t="s">
        <v>6</v>
      </c>
      <c r="D427" s="33" t="s">
        <v>5</v>
      </c>
      <c r="E427" s="33"/>
      <c r="F427" s="67">
        <f>F428+F434</f>
        <v>6226.6468999999997</v>
      </c>
      <c r="G427" s="10" t="e">
        <f>#REF!</f>
        <v>#REF!</v>
      </c>
      <c r="H427" s="10" t="e">
        <f>#REF!</f>
        <v>#REF!</v>
      </c>
      <c r="I427" s="10" t="e">
        <f>#REF!</f>
        <v>#REF!</v>
      </c>
      <c r="J427" s="10" t="e">
        <f>#REF!</f>
        <v>#REF!</v>
      </c>
      <c r="K427" s="10" t="e">
        <f>#REF!</f>
        <v>#REF!</v>
      </c>
      <c r="L427" s="10" t="e">
        <f>#REF!</f>
        <v>#REF!</v>
      </c>
      <c r="M427" s="10" t="e">
        <f>#REF!</f>
        <v>#REF!</v>
      </c>
      <c r="N427" s="10" t="e">
        <f>#REF!</f>
        <v>#REF!</v>
      </c>
      <c r="O427" s="10" t="e">
        <f>#REF!</f>
        <v>#REF!</v>
      </c>
      <c r="P427" s="10" t="e">
        <f>#REF!</f>
        <v>#REF!</v>
      </c>
      <c r="Q427" s="10" t="e">
        <f>#REF!</f>
        <v>#REF!</v>
      </c>
      <c r="R427" s="10" t="e">
        <f>#REF!</f>
        <v>#REF!</v>
      </c>
      <c r="S427" s="10" t="e">
        <f>#REF!</f>
        <v>#REF!</v>
      </c>
      <c r="T427" s="10" t="e">
        <f>#REF!</f>
        <v>#REF!</v>
      </c>
      <c r="U427" s="10" t="e">
        <f>#REF!</f>
        <v>#REF!</v>
      </c>
      <c r="V427" s="10" t="e">
        <f>#REF!</f>
        <v>#REF!</v>
      </c>
      <c r="X427" s="140">
        <f>X428+X434</f>
        <v>5645.7107300000007</v>
      </c>
      <c r="Y427" s="18">
        <f t="shared" si="204"/>
        <v>90.670160371547652</v>
      </c>
    </row>
    <row r="428" spans="1:27" s="27" customFormat="1" ht="18.75" outlineLevel="5" x14ac:dyDescent="0.2">
      <c r="A428" s="8" t="s">
        <v>347</v>
      </c>
      <c r="B428" s="9" t="s">
        <v>17</v>
      </c>
      <c r="C428" s="9" t="s">
        <v>247</v>
      </c>
      <c r="D428" s="9" t="s">
        <v>5</v>
      </c>
      <c r="E428" s="9"/>
      <c r="F428" s="10">
        <f>F429+F432+F433</f>
        <v>6196.6468999999997</v>
      </c>
      <c r="G428" s="10">
        <f t="shared" ref="G428:X428" si="214">G429+G432+G433</f>
        <v>0</v>
      </c>
      <c r="H428" s="10">
        <f t="shared" si="214"/>
        <v>0</v>
      </c>
      <c r="I428" s="10">
        <f t="shared" si="214"/>
        <v>0</v>
      </c>
      <c r="J428" s="10">
        <f t="shared" si="214"/>
        <v>0</v>
      </c>
      <c r="K428" s="10">
        <f t="shared" si="214"/>
        <v>0</v>
      </c>
      <c r="L428" s="10">
        <f t="shared" si="214"/>
        <v>0</v>
      </c>
      <c r="M428" s="10">
        <f t="shared" si="214"/>
        <v>0</v>
      </c>
      <c r="N428" s="10">
        <f t="shared" si="214"/>
        <v>0</v>
      </c>
      <c r="O428" s="10">
        <f t="shared" si="214"/>
        <v>0</v>
      </c>
      <c r="P428" s="10">
        <f t="shared" si="214"/>
        <v>0</v>
      </c>
      <c r="Q428" s="10">
        <f t="shared" si="214"/>
        <v>0</v>
      </c>
      <c r="R428" s="10">
        <f t="shared" si="214"/>
        <v>0</v>
      </c>
      <c r="S428" s="10">
        <f t="shared" si="214"/>
        <v>0</v>
      </c>
      <c r="T428" s="10">
        <f t="shared" si="214"/>
        <v>0</v>
      </c>
      <c r="U428" s="10">
        <f t="shared" si="214"/>
        <v>0</v>
      </c>
      <c r="V428" s="10">
        <f t="shared" si="214"/>
        <v>0</v>
      </c>
      <c r="W428" s="10">
        <f t="shared" si="214"/>
        <v>0</v>
      </c>
      <c r="X428" s="98">
        <f t="shared" si="214"/>
        <v>5615.7107300000007</v>
      </c>
      <c r="Y428" s="18">
        <f t="shared" si="204"/>
        <v>90.624991557934351</v>
      </c>
    </row>
    <row r="429" spans="1:27" s="27" customFormat="1" ht="31.5" outlineLevel="5" x14ac:dyDescent="0.2">
      <c r="A429" s="65" t="s">
        <v>249</v>
      </c>
      <c r="B429" s="19" t="s">
        <v>17</v>
      </c>
      <c r="C429" s="19" t="s">
        <v>248</v>
      </c>
      <c r="D429" s="19" t="s">
        <v>5</v>
      </c>
      <c r="E429" s="19"/>
      <c r="F429" s="20">
        <f>F430</f>
        <v>1569.6</v>
      </c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X429" s="94">
        <f t="shared" ref="X429:X430" si="215">X430</f>
        <v>1422.45</v>
      </c>
      <c r="Y429" s="18">
        <f t="shared" si="204"/>
        <v>90.625000000000014</v>
      </c>
    </row>
    <row r="430" spans="1:27" s="27" customFormat="1" ht="31.5" outlineLevel="5" x14ac:dyDescent="0.2">
      <c r="A430" s="5" t="s">
        <v>111</v>
      </c>
      <c r="B430" s="6" t="s">
        <v>17</v>
      </c>
      <c r="C430" s="6" t="s">
        <v>248</v>
      </c>
      <c r="D430" s="6" t="s">
        <v>113</v>
      </c>
      <c r="E430" s="6"/>
      <c r="F430" s="7">
        <f>F431</f>
        <v>1569.6</v>
      </c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X430" s="95">
        <f t="shared" si="215"/>
        <v>1422.45</v>
      </c>
      <c r="Y430" s="18">
        <f t="shared" si="204"/>
        <v>90.625000000000014</v>
      </c>
    </row>
    <row r="431" spans="1:27" s="27" customFormat="1" ht="18.75" outlineLevel="5" x14ac:dyDescent="0.2">
      <c r="A431" s="48" t="s">
        <v>136</v>
      </c>
      <c r="B431" s="49" t="s">
        <v>17</v>
      </c>
      <c r="C431" s="49" t="s">
        <v>248</v>
      </c>
      <c r="D431" s="49" t="s">
        <v>135</v>
      </c>
      <c r="E431" s="49"/>
      <c r="F431" s="50">
        <v>1569.6</v>
      </c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X431" s="134">
        <v>1422.45</v>
      </c>
      <c r="Y431" s="18">
        <f t="shared" si="204"/>
        <v>90.625000000000014</v>
      </c>
    </row>
    <row r="432" spans="1:27" s="27" customFormat="1" ht="31.5" outlineLevel="5" x14ac:dyDescent="0.2">
      <c r="A432" s="65" t="s">
        <v>377</v>
      </c>
      <c r="B432" s="19" t="s">
        <v>17</v>
      </c>
      <c r="C432" s="19" t="s">
        <v>378</v>
      </c>
      <c r="D432" s="19" t="s">
        <v>135</v>
      </c>
      <c r="E432" s="19"/>
      <c r="F432" s="85">
        <v>2111.6253999999999</v>
      </c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X432" s="94">
        <v>1913.66</v>
      </c>
      <c r="Y432" s="18">
        <f t="shared" si="204"/>
        <v>90.624975433616214</v>
      </c>
    </row>
    <row r="433" spans="1:25" s="27" customFormat="1" ht="31.5" outlineLevel="5" x14ac:dyDescent="0.2">
      <c r="A433" s="65" t="s">
        <v>379</v>
      </c>
      <c r="B433" s="19" t="s">
        <v>17</v>
      </c>
      <c r="C433" s="19" t="s">
        <v>380</v>
      </c>
      <c r="D433" s="19" t="s">
        <v>135</v>
      </c>
      <c r="E433" s="19"/>
      <c r="F433" s="85">
        <v>2515.4214999999999</v>
      </c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X433" s="94">
        <v>2279.6007300000001</v>
      </c>
      <c r="Y433" s="18">
        <f t="shared" si="204"/>
        <v>90.624999826072894</v>
      </c>
    </row>
    <row r="434" spans="1:25" s="27" customFormat="1" ht="31.5" outlineLevel="5" x14ac:dyDescent="0.2">
      <c r="A434" s="22" t="s">
        <v>142</v>
      </c>
      <c r="B434" s="9" t="s">
        <v>17</v>
      </c>
      <c r="C434" s="9" t="s">
        <v>144</v>
      </c>
      <c r="D434" s="9" t="s">
        <v>5</v>
      </c>
      <c r="E434" s="9"/>
      <c r="F434" s="10">
        <f>F435</f>
        <v>30</v>
      </c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X434" s="98">
        <f t="shared" ref="X434:X436" si="216">X435</f>
        <v>30</v>
      </c>
      <c r="Y434" s="18">
        <f t="shared" si="204"/>
        <v>100</v>
      </c>
    </row>
    <row r="435" spans="1:25" s="27" customFormat="1" ht="36.75" customHeight="1" outlineLevel="5" x14ac:dyDescent="0.2">
      <c r="A435" s="65" t="s">
        <v>382</v>
      </c>
      <c r="B435" s="19" t="s">
        <v>17</v>
      </c>
      <c r="C435" s="19" t="s">
        <v>381</v>
      </c>
      <c r="D435" s="19" t="s">
        <v>5</v>
      </c>
      <c r="E435" s="19"/>
      <c r="F435" s="20">
        <f>F436</f>
        <v>30</v>
      </c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X435" s="94">
        <f t="shared" si="216"/>
        <v>30</v>
      </c>
      <c r="Y435" s="18">
        <f t="shared" si="204"/>
        <v>100</v>
      </c>
    </row>
    <row r="436" spans="1:25" s="27" customFormat="1" ht="31.5" outlineLevel="5" x14ac:dyDescent="0.2">
      <c r="A436" s="5" t="s">
        <v>111</v>
      </c>
      <c r="B436" s="6" t="s">
        <v>17</v>
      </c>
      <c r="C436" s="6" t="s">
        <v>381</v>
      </c>
      <c r="D436" s="6" t="s">
        <v>383</v>
      </c>
      <c r="E436" s="6"/>
      <c r="F436" s="7">
        <f>F437</f>
        <v>30</v>
      </c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X436" s="95">
        <f t="shared" si="216"/>
        <v>30</v>
      </c>
      <c r="Y436" s="18">
        <f t="shared" si="204"/>
        <v>100</v>
      </c>
    </row>
    <row r="437" spans="1:25" s="27" customFormat="1" ht="31.5" outlineLevel="5" x14ac:dyDescent="0.2">
      <c r="A437" s="48" t="s">
        <v>384</v>
      </c>
      <c r="B437" s="49" t="s">
        <v>17</v>
      </c>
      <c r="C437" s="49" t="s">
        <v>381</v>
      </c>
      <c r="D437" s="49" t="s">
        <v>383</v>
      </c>
      <c r="E437" s="49"/>
      <c r="F437" s="50">
        <v>30</v>
      </c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X437" s="134">
        <v>30</v>
      </c>
      <c r="Y437" s="18">
        <f t="shared" si="204"/>
        <v>100</v>
      </c>
    </row>
    <row r="438" spans="1:25" s="27" customFormat="1" ht="18.75" outlineLevel="5" x14ac:dyDescent="0.2">
      <c r="A438" s="74" t="s">
        <v>47</v>
      </c>
      <c r="B438" s="33" t="s">
        <v>24</v>
      </c>
      <c r="C438" s="33" t="s">
        <v>6</v>
      </c>
      <c r="D438" s="33" t="s">
        <v>5</v>
      </c>
      <c r="E438" s="33"/>
      <c r="F438" s="67">
        <f>F439</f>
        <v>2995</v>
      </c>
      <c r="G438" s="10">
        <f t="shared" ref="G438:V438" si="217">G440</f>
        <v>0</v>
      </c>
      <c r="H438" s="10">
        <f t="shared" si="217"/>
        <v>0</v>
      </c>
      <c r="I438" s="10">
        <f t="shared" si="217"/>
        <v>0</v>
      </c>
      <c r="J438" s="10">
        <f t="shared" si="217"/>
        <v>0</v>
      </c>
      <c r="K438" s="10">
        <f t="shared" si="217"/>
        <v>0</v>
      </c>
      <c r="L438" s="10">
        <f t="shared" si="217"/>
        <v>0</v>
      </c>
      <c r="M438" s="10">
        <f t="shared" si="217"/>
        <v>0</v>
      </c>
      <c r="N438" s="10">
        <f t="shared" si="217"/>
        <v>0</v>
      </c>
      <c r="O438" s="10">
        <f t="shared" si="217"/>
        <v>0</v>
      </c>
      <c r="P438" s="10">
        <f t="shared" si="217"/>
        <v>0</v>
      </c>
      <c r="Q438" s="10">
        <f t="shared" si="217"/>
        <v>0</v>
      </c>
      <c r="R438" s="10">
        <f t="shared" si="217"/>
        <v>0</v>
      </c>
      <c r="S438" s="10">
        <f t="shared" si="217"/>
        <v>0</v>
      </c>
      <c r="T438" s="10">
        <f t="shared" si="217"/>
        <v>0</v>
      </c>
      <c r="U438" s="10">
        <f t="shared" si="217"/>
        <v>0</v>
      </c>
      <c r="V438" s="10">
        <f t="shared" si="217"/>
        <v>0</v>
      </c>
      <c r="X438" s="140">
        <f t="shared" ref="X438:X442" si="218">X439</f>
        <v>2995</v>
      </c>
      <c r="Y438" s="18">
        <f t="shared" si="204"/>
        <v>100</v>
      </c>
    </row>
    <row r="439" spans="1:25" s="27" customFormat="1" ht="31.5" outlineLevel="5" x14ac:dyDescent="0.2">
      <c r="A439" s="22" t="s">
        <v>142</v>
      </c>
      <c r="B439" s="9" t="s">
        <v>24</v>
      </c>
      <c r="C439" s="9" t="s">
        <v>143</v>
      </c>
      <c r="D439" s="9" t="s">
        <v>5</v>
      </c>
      <c r="E439" s="9"/>
      <c r="F439" s="10">
        <f>F440</f>
        <v>2995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X439" s="98">
        <f t="shared" si="218"/>
        <v>2995</v>
      </c>
      <c r="Y439" s="18">
        <f t="shared" si="204"/>
        <v>100</v>
      </c>
    </row>
    <row r="440" spans="1:25" s="27" customFormat="1" ht="31.5" outlineLevel="5" x14ac:dyDescent="0.2">
      <c r="A440" s="22" t="s">
        <v>147</v>
      </c>
      <c r="B440" s="12" t="s">
        <v>24</v>
      </c>
      <c r="C440" s="12" t="s">
        <v>144</v>
      </c>
      <c r="D440" s="12" t="s">
        <v>5</v>
      </c>
      <c r="E440" s="12"/>
      <c r="F440" s="13">
        <f>F441</f>
        <v>2995</v>
      </c>
      <c r="G440" s="13">
        <f t="shared" ref="G440:V441" si="219">G441</f>
        <v>0</v>
      </c>
      <c r="H440" s="13">
        <f t="shared" si="219"/>
        <v>0</v>
      </c>
      <c r="I440" s="13">
        <f t="shared" si="219"/>
        <v>0</v>
      </c>
      <c r="J440" s="13">
        <f t="shared" si="219"/>
        <v>0</v>
      </c>
      <c r="K440" s="13">
        <f t="shared" si="219"/>
        <v>0</v>
      </c>
      <c r="L440" s="13">
        <f t="shared" si="219"/>
        <v>0</v>
      </c>
      <c r="M440" s="13">
        <f t="shared" si="219"/>
        <v>0</v>
      </c>
      <c r="N440" s="13">
        <f t="shared" si="219"/>
        <v>0</v>
      </c>
      <c r="O440" s="13">
        <f t="shared" si="219"/>
        <v>0</v>
      </c>
      <c r="P440" s="13">
        <f t="shared" si="219"/>
        <v>0</v>
      </c>
      <c r="Q440" s="13">
        <f t="shared" si="219"/>
        <v>0</v>
      </c>
      <c r="R440" s="13">
        <f t="shared" si="219"/>
        <v>0</v>
      </c>
      <c r="S440" s="13">
        <f t="shared" si="219"/>
        <v>0</v>
      </c>
      <c r="T440" s="13">
        <f t="shared" si="219"/>
        <v>0</v>
      </c>
      <c r="U440" s="13">
        <f t="shared" si="219"/>
        <v>0</v>
      </c>
      <c r="V440" s="13">
        <f t="shared" si="219"/>
        <v>0</v>
      </c>
      <c r="X440" s="93">
        <f t="shared" si="218"/>
        <v>2995</v>
      </c>
      <c r="Y440" s="18">
        <f t="shared" si="204"/>
        <v>100</v>
      </c>
    </row>
    <row r="441" spans="1:25" s="27" customFormat="1" ht="47.25" outlineLevel="5" x14ac:dyDescent="0.2">
      <c r="A441" s="65" t="s">
        <v>250</v>
      </c>
      <c r="B441" s="19" t="s">
        <v>24</v>
      </c>
      <c r="C441" s="19" t="s">
        <v>251</v>
      </c>
      <c r="D441" s="19" t="s">
        <v>5</v>
      </c>
      <c r="E441" s="19"/>
      <c r="F441" s="20">
        <f>F442</f>
        <v>2995</v>
      </c>
      <c r="G441" s="7">
        <f t="shared" si="219"/>
        <v>0</v>
      </c>
      <c r="H441" s="7">
        <f t="shared" si="219"/>
        <v>0</v>
      </c>
      <c r="I441" s="7">
        <f t="shared" si="219"/>
        <v>0</v>
      </c>
      <c r="J441" s="7">
        <f t="shared" si="219"/>
        <v>0</v>
      </c>
      <c r="K441" s="7">
        <f t="shared" si="219"/>
        <v>0</v>
      </c>
      <c r="L441" s="7">
        <f t="shared" si="219"/>
        <v>0</v>
      </c>
      <c r="M441" s="7">
        <f t="shared" si="219"/>
        <v>0</v>
      </c>
      <c r="N441" s="7">
        <f t="shared" si="219"/>
        <v>0</v>
      </c>
      <c r="O441" s="7">
        <f t="shared" si="219"/>
        <v>0</v>
      </c>
      <c r="P441" s="7">
        <f t="shared" si="219"/>
        <v>0</v>
      </c>
      <c r="Q441" s="7">
        <f t="shared" si="219"/>
        <v>0</v>
      </c>
      <c r="R441" s="7">
        <f t="shared" si="219"/>
        <v>0</v>
      </c>
      <c r="S441" s="7">
        <f t="shared" si="219"/>
        <v>0</v>
      </c>
      <c r="T441" s="7">
        <f t="shared" si="219"/>
        <v>0</v>
      </c>
      <c r="U441" s="7">
        <f t="shared" si="219"/>
        <v>0</v>
      </c>
      <c r="V441" s="7">
        <f t="shared" si="219"/>
        <v>0</v>
      </c>
      <c r="X441" s="94">
        <f t="shared" si="218"/>
        <v>2995</v>
      </c>
      <c r="Y441" s="18">
        <f t="shared" si="204"/>
        <v>100</v>
      </c>
    </row>
    <row r="442" spans="1:25" s="27" customFormat="1" ht="18.75" outlineLevel="5" x14ac:dyDescent="0.2">
      <c r="A442" s="5" t="s">
        <v>133</v>
      </c>
      <c r="B442" s="6" t="s">
        <v>24</v>
      </c>
      <c r="C442" s="6" t="s">
        <v>251</v>
      </c>
      <c r="D442" s="6" t="s">
        <v>131</v>
      </c>
      <c r="E442" s="6"/>
      <c r="F442" s="7">
        <f>F443</f>
        <v>2995</v>
      </c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X442" s="95">
        <f t="shared" si="218"/>
        <v>2995</v>
      </c>
      <c r="Y442" s="18">
        <f t="shared" si="204"/>
        <v>100</v>
      </c>
    </row>
    <row r="443" spans="1:25" s="27" customFormat="1" ht="31.5" outlineLevel="5" x14ac:dyDescent="0.2">
      <c r="A443" s="48" t="s">
        <v>134</v>
      </c>
      <c r="B443" s="49" t="s">
        <v>24</v>
      </c>
      <c r="C443" s="49" t="s">
        <v>251</v>
      </c>
      <c r="D443" s="49" t="s">
        <v>132</v>
      </c>
      <c r="E443" s="49"/>
      <c r="F443" s="50">
        <v>2995</v>
      </c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X443" s="134">
        <v>2995</v>
      </c>
      <c r="Y443" s="18">
        <f t="shared" si="204"/>
        <v>100</v>
      </c>
    </row>
    <row r="444" spans="1:25" s="27" customFormat="1" ht="18.75" outlineLevel="5" x14ac:dyDescent="0.2">
      <c r="A444" s="74" t="s">
        <v>252</v>
      </c>
      <c r="B444" s="33" t="s">
        <v>253</v>
      </c>
      <c r="C444" s="33" t="s">
        <v>6</v>
      </c>
      <c r="D444" s="33" t="s">
        <v>5</v>
      </c>
      <c r="E444" s="33"/>
      <c r="F444" s="67">
        <f>F445</f>
        <v>50</v>
      </c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X444" s="140">
        <f t="shared" ref="X444:X447" si="220">X445</f>
        <v>49.9</v>
      </c>
      <c r="Y444" s="18">
        <f t="shared" si="204"/>
        <v>99.8</v>
      </c>
    </row>
    <row r="445" spans="1:25" s="27" customFormat="1" ht="18.75" outlineLevel="5" x14ac:dyDescent="0.2">
      <c r="A445" s="14" t="s">
        <v>348</v>
      </c>
      <c r="B445" s="9" t="s">
        <v>253</v>
      </c>
      <c r="C445" s="9" t="s">
        <v>256</v>
      </c>
      <c r="D445" s="9" t="s">
        <v>5</v>
      </c>
      <c r="E445" s="9"/>
      <c r="F445" s="10">
        <f>F446</f>
        <v>50</v>
      </c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X445" s="98">
        <f t="shared" si="220"/>
        <v>49.9</v>
      </c>
      <c r="Y445" s="18">
        <f t="shared" si="204"/>
        <v>99.8</v>
      </c>
    </row>
    <row r="446" spans="1:25" s="27" customFormat="1" ht="33" customHeight="1" outlineLevel="5" x14ac:dyDescent="0.2">
      <c r="A446" s="65" t="s">
        <v>255</v>
      </c>
      <c r="B446" s="19" t="s">
        <v>253</v>
      </c>
      <c r="C446" s="19" t="s">
        <v>257</v>
      </c>
      <c r="D446" s="19" t="s">
        <v>5</v>
      </c>
      <c r="E446" s="19"/>
      <c r="F446" s="20">
        <f>F447</f>
        <v>50</v>
      </c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X446" s="94">
        <f t="shared" si="220"/>
        <v>49.9</v>
      </c>
      <c r="Y446" s="18">
        <f t="shared" si="204"/>
        <v>99.8</v>
      </c>
    </row>
    <row r="447" spans="1:25" s="27" customFormat="1" ht="31.5" outlineLevel="5" x14ac:dyDescent="0.2">
      <c r="A447" s="5" t="s">
        <v>99</v>
      </c>
      <c r="B447" s="6" t="s">
        <v>254</v>
      </c>
      <c r="C447" s="6" t="s">
        <v>257</v>
      </c>
      <c r="D447" s="6" t="s">
        <v>100</v>
      </c>
      <c r="E447" s="6"/>
      <c r="F447" s="7">
        <f>F448</f>
        <v>50</v>
      </c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X447" s="95">
        <f t="shared" si="220"/>
        <v>49.9</v>
      </c>
      <c r="Y447" s="18">
        <f t="shared" si="204"/>
        <v>99.8</v>
      </c>
    </row>
    <row r="448" spans="1:25" s="27" customFormat="1" ht="31.5" outlineLevel="5" x14ac:dyDescent="0.2">
      <c r="A448" s="48" t="s">
        <v>103</v>
      </c>
      <c r="B448" s="49" t="s">
        <v>253</v>
      </c>
      <c r="C448" s="49" t="s">
        <v>257</v>
      </c>
      <c r="D448" s="49" t="s">
        <v>104</v>
      </c>
      <c r="E448" s="49"/>
      <c r="F448" s="50">
        <v>50</v>
      </c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X448" s="134">
        <v>49.9</v>
      </c>
      <c r="Y448" s="18">
        <f t="shared" si="204"/>
        <v>99.8</v>
      </c>
    </row>
    <row r="449" spans="1:25" s="27" customFormat="1" ht="18.75" outlineLevel="5" x14ac:dyDescent="0.2">
      <c r="A449" s="16" t="s">
        <v>80</v>
      </c>
      <c r="B449" s="17" t="s">
        <v>51</v>
      </c>
      <c r="C449" s="17" t="s">
        <v>6</v>
      </c>
      <c r="D449" s="17" t="s">
        <v>5</v>
      </c>
      <c r="E449" s="17"/>
      <c r="F449" s="18">
        <f>F450+F455</f>
        <v>291.62</v>
      </c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X449" s="140">
        <f t="shared" ref="X449" si="221">X450+X455</f>
        <v>291.62</v>
      </c>
      <c r="Y449" s="18">
        <f t="shared" si="204"/>
        <v>100</v>
      </c>
    </row>
    <row r="450" spans="1:25" s="27" customFormat="1" ht="18.75" outlineLevel="5" x14ac:dyDescent="0.2">
      <c r="A450" s="8" t="s">
        <v>40</v>
      </c>
      <c r="B450" s="9" t="s">
        <v>18</v>
      </c>
      <c r="C450" s="9" t="s">
        <v>6</v>
      </c>
      <c r="D450" s="9" t="s">
        <v>5</v>
      </c>
      <c r="E450" s="9"/>
      <c r="F450" s="10">
        <f>F451</f>
        <v>291.62</v>
      </c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X450" s="98">
        <f t="shared" ref="X450:X453" si="222">X451</f>
        <v>291.62</v>
      </c>
      <c r="Y450" s="18">
        <f t="shared" si="204"/>
        <v>100</v>
      </c>
    </row>
    <row r="451" spans="1:25" s="27" customFormat="1" ht="18.75" outlineLevel="5" x14ac:dyDescent="0.2">
      <c r="A451" s="62" t="s">
        <v>349</v>
      </c>
      <c r="B451" s="19" t="s">
        <v>18</v>
      </c>
      <c r="C451" s="19" t="s">
        <v>258</v>
      </c>
      <c r="D451" s="19" t="s">
        <v>5</v>
      </c>
      <c r="E451" s="19"/>
      <c r="F451" s="20">
        <f>F452</f>
        <v>291.62</v>
      </c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X451" s="94">
        <f t="shared" si="222"/>
        <v>291.62</v>
      </c>
      <c r="Y451" s="18">
        <f t="shared" si="204"/>
        <v>100</v>
      </c>
    </row>
    <row r="452" spans="1:25" s="27" customFormat="1" ht="36" customHeight="1" outlineLevel="5" x14ac:dyDescent="0.2">
      <c r="A452" s="65" t="s">
        <v>260</v>
      </c>
      <c r="B452" s="19" t="s">
        <v>18</v>
      </c>
      <c r="C452" s="19" t="s">
        <v>259</v>
      </c>
      <c r="D452" s="19" t="s">
        <v>5</v>
      </c>
      <c r="E452" s="19"/>
      <c r="F452" s="20">
        <f>F453</f>
        <v>291.62</v>
      </c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X452" s="94">
        <f t="shared" si="222"/>
        <v>291.62</v>
      </c>
      <c r="Y452" s="18">
        <f t="shared" si="204"/>
        <v>100</v>
      </c>
    </row>
    <row r="453" spans="1:25" s="27" customFormat="1" ht="31.5" outlineLevel="5" x14ac:dyDescent="0.2">
      <c r="A453" s="5" t="s">
        <v>99</v>
      </c>
      <c r="B453" s="6" t="s">
        <v>18</v>
      </c>
      <c r="C453" s="6" t="s">
        <v>259</v>
      </c>
      <c r="D453" s="6" t="s">
        <v>100</v>
      </c>
      <c r="E453" s="6"/>
      <c r="F453" s="7">
        <f>F454</f>
        <v>291.62</v>
      </c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X453" s="95">
        <f t="shared" si="222"/>
        <v>291.62</v>
      </c>
      <c r="Y453" s="18">
        <f t="shared" si="204"/>
        <v>100</v>
      </c>
    </row>
    <row r="454" spans="1:25" s="27" customFormat="1" ht="31.5" outlineLevel="5" x14ac:dyDescent="0.2">
      <c r="A454" s="48" t="s">
        <v>103</v>
      </c>
      <c r="B454" s="49" t="s">
        <v>18</v>
      </c>
      <c r="C454" s="49" t="s">
        <v>259</v>
      </c>
      <c r="D454" s="49" t="s">
        <v>104</v>
      </c>
      <c r="E454" s="49"/>
      <c r="F454" s="50">
        <v>291.62</v>
      </c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X454" s="134">
        <v>291.62</v>
      </c>
      <c r="Y454" s="18">
        <f t="shared" si="204"/>
        <v>100</v>
      </c>
    </row>
    <row r="455" spans="1:25" s="27" customFormat="1" ht="18.75" outlineLevel="5" x14ac:dyDescent="0.2">
      <c r="A455" s="21" t="s">
        <v>90</v>
      </c>
      <c r="B455" s="9" t="s">
        <v>91</v>
      </c>
      <c r="C455" s="9" t="s">
        <v>6</v>
      </c>
      <c r="D455" s="9" t="s">
        <v>5</v>
      </c>
      <c r="E455" s="6"/>
      <c r="F455" s="10">
        <f>F456</f>
        <v>0</v>
      </c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X455" s="98">
        <f t="shared" ref="X455:X457" si="223">X456</f>
        <v>0</v>
      </c>
      <c r="Y455" s="18">
        <v>0</v>
      </c>
    </row>
    <row r="456" spans="1:25" s="27" customFormat="1" ht="18.75" outlineLevel="5" x14ac:dyDescent="0.2">
      <c r="A456" s="62" t="s">
        <v>349</v>
      </c>
      <c r="B456" s="19" t="s">
        <v>91</v>
      </c>
      <c r="C456" s="19" t="s">
        <v>258</v>
      </c>
      <c r="D456" s="19" t="s">
        <v>5</v>
      </c>
      <c r="E456" s="19"/>
      <c r="F456" s="20">
        <f>F457</f>
        <v>0</v>
      </c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X456" s="94">
        <f t="shared" si="223"/>
        <v>0</v>
      </c>
      <c r="Y456" s="18">
        <v>0</v>
      </c>
    </row>
    <row r="457" spans="1:25" s="27" customFormat="1" ht="47.25" outlineLevel="5" x14ac:dyDescent="0.2">
      <c r="A457" s="5" t="s">
        <v>262</v>
      </c>
      <c r="B457" s="6" t="s">
        <v>91</v>
      </c>
      <c r="C457" s="6" t="s">
        <v>261</v>
      </c>
      <c r="D457" s="6" t="s">
        <v>5</v>
      </c>
      <c r="E457" s="6"/>
      <c r="F457" s="7">
        <f>F458</f>
        <v>0</v>
      </c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X457" s="95">
        <f t="shared" si="223"/>
        <v>0</v>
      </c>
      <c r="Y457" s="18">
        <v>0</v>
      </c>
    </row>
    <row r="458" spans="1:25" s="27" customFormat="1" ht="18.75" outlineLevel="5" x14ac:dyDescent="0.2">
      <c r="A458" s="48" t="s">
        <v>126</v>
      </c>
      <c r="B458" s="49" t="s">
        <v>91</v>
      </c>
      <c r="C458" s="49" t="s">
        <v>261</v>
      </c>
      <c r="D458" s="49" t="s">
        <v>125</v>
      </c>
      <c r="E458" s="49"/>
      <c r="F458" s="50">
        <v>0</v>
      </c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X458" s="134">
        <v>0</v>
      </c>
      <c r="Y458" s="18">
        <v>0</v>
      </c>
    </row>
    <row r="459" spans="1:25" s="27" customFormat="1" ht="18.75" outlineLevel="5" x14ac:dyDescent="0.2">
      <c r="A459" s="16" t="s">
        <v>75</v>
      </c>
      <c r="B459" s="17" t="s">
        <v>76</v>
      </c>
      <c r="C459" s="17" t="s">
        <v>6</v>
      </c>
      <c r="D459" s="17" t="s">
        <v>5</v>
      </c>
      <c r="E459" s="17"/>
      <c r="F459" s="18">
        <f>F460+F466</f>
        <v>1909.35</v>
      </c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X459" s="140">
        <f t="shared" ref="X459" si="224">X460+X466</f>
        <v>1909.3501000000001</v>
      </c>
      <c r="Y459" s="18">
        <f t="shared" si="204"/>
        <v>100.00000523738446</v>
      </c>
    </row>
    <row r="460" spans="1:25" s="27" customFormat="1" ht="31.5" customHeight="1" outlineLevel="5" x14ac:dyDescent="0.2">
      <c r="A460" s="81" t="s">
        <v>50</v>
      </c>
      <c r="B460" s="79" t="s">
        <v>77</v>
      </c>
      <c r="C460" s="79" t="s">
        <v>263</v>
      </c>
      <c r="D460" s="79" t="s">
        <v>5</v>
      </c>
      <c r="E460" s="79"/>
      <c r="F460" s="80">
        <f>F461</f>
        <v>1900</v>
      </c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X460" s="146">
        <f t="shared" ref="X460:X464" si="225">X461</f>
        <v>1900</v>
      </c>
      <c r="Y460" s="18">
        <f t="shared" si="204"/>
        <v>100</v>
      </c>
    </row>
    <row r="461" spans="1:25" s="27" customFormat="1" ht="31.5" customHeight="1" outlineLevel="5" x14ac:dyDescent="0.2">
      <c r="A461" s="22" t="s">
        <v>142</v>
      </c>
      <c r="B461" s="12" t="s">
        <v>77</v>
      </c>
      <c r="C461" s="12" t="s">
        <v>143</v>
      </c>
      <c r="D461" s="12" t="s">
        <v>5</v>
      </c>
      <c r="E461" s="12"/>
      <c r="F461" s="13">
        <f>F462</f>
        <v>1900</v>
      </c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X461" s="93">
        <f t="shared" si="225"/>
        <v>1900</v>
      </c>
      <c r="Y461" s="18">
        <f t="shared" si="204"/>
        <v>100</v>
      </c>
    </row>
    <row r="462" spans="1:25" s="27" customFormat="1" ht="31.5" outlineLevel="5" x14ac:dyDescent="0.2">
      <c r="A462" s="22" t="s">
        <v>147</v>
      </c>
      <c r="B462" s="9" t="s">
        <v>77</v>
      </c>
      <c r="C462" s="9" t="s">
        <v>144</v>
      </c>
      <c r="D462" s="9" t="s">
        <v>5</v>
      </c>
      <c r="E462" s="9"/>
      <c r="F462" s="10">
        <f>F463</f>
        <v>1900</v>
      </c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X462" s="98">
        <f t="shared" si="225"/>
        <v>1900</v>
      </c>
      <c r="Y462" s="18">
        <f t="shared" si="204"/>
        <v>100</v>
      </c>
    </row>
    <row r="463" spans="1:25" s="27" customFormat="1" ht="31.5" outlineLevel="5" x14ac:dyDescent="0.2">
      <c r="A463" s="65" t="s">
        <v>264</v>
      </c>
      <c r="B463" s="19" t="s">
        <v>77</v>
      </c>
      <c r="C463" s="19" t="s">
        <v>265</v>
      </c>
      <c r="D463" s="19" t="s">
        <v>5</v>
      </c>
      <c r="E463" s="19"/>
      <c r="F463" s="20">
        <f>F464</f>
        <v>1900</v>
      </c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X463" s="94">
        <f t="shared" si="225"/>
        <v>1900</v>
      </c>
      <c r="Y463" s="18">
        <f t="shared" si="204"/>
        <v>100</v>
      </c>
    </row>
    <row r="464" spans="1:25" s="27" customFormat="1" ht="18.75" outlineLevel="5" x14ac:dyDescent="0.2">
      <c r="A464" s="5" t="s">
        <v>127</v>
      </c>
      <c r="B464" s="6" t="s">
        <v>77</v>
      </c>
      <c r="C464" s="6" t="s">
        <v>265</v>
      </c>
      <c r="D464" s="6" t="s">
        <v>128</v>
      </c>
      <c r="E464" s="6"/>
      <c r="F464" s="7">
        <f>F465</f>
        <v>1900</v>
      </c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X464" s="95">
        <f t="shared" si="225"/>
        <v>1900</v>
      </c>
      <c r="Y464" s="18">
        <f t="shared" si="204"/>
        <v>100</v>
      </c>
    </row>
    <row r="465" spans="1:25" s="27" customFormat="1" ht="47.25" outlineLevel="5" x14ac:dyDescent="0.2">
      <c r="A465" s="57" t="s">
        <v>296</v>
      </c>
      <c r="B465" s="49" t="s">
        <v>77</v>
      </c>
      <c r="C465" s="49" t="s">
        <v>265</v>
      </c>
      <c r="D465" s="49" t="s">
        <v>87</v>
      </c>
      <c r="E465" s="49"/>
      <c r="F465" s="50">
        <v>1900</v>
      </c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X465" s="134">
        <v>1900</v>
      </c>
      <c r="Y465" s="18">
        <f t="shared" si="204"/>
        <v>100</v>
      </c>
    </row>
    <row r="466" spans="1:25" s="27" customFormat="1" ht="18.75" outlineLevel="5" x14ac:dyDescent="0.2">
      <c r="A466" s="74" t="s">
        <v>79</v>
      </c>
      <c r="B466" s="33" t="s">
        <v>78</v>
      </c>
      <c r="C466" s="33" t="s">
        <v>6</v>
      </c>
      <c r="D466" s="33" t="s">
        <v>5</v>
      </c>
      <c r="E466" s="33"/>
      <c r="F466" s="67">
        <f>F467</f>
        <v>9.35</v>
      </c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X466" s="140">
        <f t="shared" ref="X466:X470" si="226">X467</f>
        <v>9.3500999999999994</v>
      </c>
      <c r="Y466" s="18">
        <f t="shared" si="204"/>
        <v>100.00106951871656</v>
      </c>
    </row>
    <row r="467" spans="1:25" s="27" customFormat="1" ht="31.5" outlineLevel="5" x14ac:dyDescent="0.2">
      <c r="A467" s="22" t="s">
        <v>142</v>
      </c>
      <c r="B467" s="12" t="s">
        <v>78</v>
      </c>
      <c r="C467" s="12" t="s">
        <v>143</v>
      </c>
      <c r="D467" s="12" t="s">
        <v>5</v>
      </c>
      <c r="E467" s="12"/>
      <c r="F467" s="13">
        <f>F468</f>
        <v>9.35</v>
      </c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X467" s="93">
        <f t="shared" si="226"/>
        <v>9.3500999999999994</v>
      </c>
      <c r="Y467" s="18">
        <f t="shared" si="204"/>
        <v>100.00106951871656</v>
      </c>
    </row>
    <row r="468" spans="1:25" s="27" customFormat="1" ht="31.5" outlineLevel="5" x14ac:dyDescent="0.2">
      <c r="A468" s="22" t="s">
        <v>147</v>
      </c>
      <c r="B468" s="12" t="s">
        <v>78</v>
      </c>
      <c r="C468" s="12" t="s">
        <v>144</v>
      </c>
      <c r="D468" s="12" t="s">
        <v>5</v>
      </c>
      <c r="E468" s="12"/>
      <c r="F468" s="13">
        <f>F469</f>
        <v>9.35</v>
      </c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X468" s="93">
        <f t="shared" si="226"/>
        <v>9.3500999999999994</v>
      </c>
      <c r="Y468" s="18">
        <f t="shared" ref="Y468:Y485" si="227">X468/F468*100</f>
        <v>100.00106951871656</v>
      </c>
    </row>
    <row r="469" spans="1:25" s="27" customFormat="1" ht="47.25" outlineLevel="5" x14ac:dyDescent="0.2">
      <c r="A469" s="51" t="s">
        <v>266</v>
      </c>
      <c r="B469" s="19" t="s">
        <v>78</v>
      </c>
      <c r="C469" s="19" t="s">
        <v>267</v>
      </c>
      <c r="D469" s="19" t="s">
        <v>5</v>
      </c>
      <c r="E469" s="19"/>
      <c r="F469" s="20">
        <f>F470</f>
        <v>9.35</v>
      </c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X469" s="94">
        <f t="shared" si="226"/>
        <v>9.3500999999999994</v>
      </c>
      <c r="Y469" s="18">
        <f t="shared" si="227"/>
        <v>100.00106951871656</v>
      </c>
    </row>
    <row r="470" spans="1:25" s="27" customFormat="1" ht="31.5" outlineLevel="5" x14ac:dyDescent="0.2">
      <c r="A470" s="5" t="s">
        <v>99</v>
      </c>
      <c r="B470" s="6" t="s">
        <v>78</v>
      </c>
      <c r="C470" s="6" t="s">
        <v>267</v>
      </c>
      <c r="D470" s="6" t="s">
        <v>100</v>
      </c>
      <c r="E470" s="6"/>
      <c r="F470" s="7">
        <f>F471</f>
        <v>9.35</v>
      </c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X470" s="95">
        <f t="shared" si="226"/>
        <v>9.3500999999999994</v>
      </c>
      <c r="Y470" s="18">
        <f t="shared" si="227"/>
        <v>100.00106951871656</v>
      </c>
    </row>
    <row r="471" spans="1:25" s="27" customFormat="1" ht="31.5" outlineLevel="5" x14ac:dyDescent="0.2">
      <c r="A471" s="48" t="s">
        <v>103</v>
      </c>
      <c r="B471" s="49" t="s">
        <v>78</v>
      </c>
      <c r="C471" s="49" t="s">
        <v>267</v>
      </c>
      <c r="D471" s="49" t="s">
        <v>104</v>
      </c>
      <c r="E471" s="49"/>
      <c r="F471" s="50">
        <v>9.35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X471" s="134">
        <v>9.3500999999999994</v>
      </c>
      <c r="Y471" s="18">
        <f t="shared" si="227"/>
        <v>100.00106951871656</v>
      </c>
    </row>
    <row r="472" spans="1:25" s="27" customFormat="1" ht="31.5" outlineLevel="5" x14ac:dyDescent="0.2">
      <c r="A472" s="16" t="s">
        <v>70</v>
      </c>
      <c r="B472" s="17" t="s">
        <v>71</v>
      </c>
      <c r="C472" s="17" t="s">
        <v>6</v>
      </c>
      <c r="D472" s="17" t="s">
        <v>5</v>
      </c>
      <c r="E472" s="17"/>
      <c r="F472" s="18">
        <f>F473</f>
        <v>100</v>
      </c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X472" s="140">
        <f t="shared" ref="X472:X476" si="228">X473</f>
        <v>0</v>
      </c>
      <c r="Y472" s="18">
        <f t="shared" si="227"/>
        <v>0</v>
      </c>
    </row>
    <row r="473" spans="1:25" s="27" customFormat="1" ht="18.75" outlineLevel="5" x14ac:dyDescent="0.2">
      <c r="A473" s="8" t="s">
        <v>31</v>
      </c>
      <c r="B473" s="9" t="s">
        <v>72</v>
      </c>
      <c r="C473" s="9" t="s">
        <v>6</v>
      </c>
      <c r="D473" s="9" t="s">
        <v>5</v>
      </c>
      <c r="E473" s="9"/>
      <c r="F473" s="10">
        <f>F474</f>
        <v>100</v>
      </c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X473" s="98">
        <f t="shared" si="228"/>
        <v>0</v>
      </c>
      <c r="Y473" s="18">
        <f t="shared" si="227"/>
        <v>0</v>
      </c>
    </row>
    <row r="474" spans="1:25" s="27" customFormat="1" ht="31.5" outlineLevel="5" x14ac:dyDescent="0.2">
      <c r="A474" s="22" t="s">
        <v>142</v>
      </c>
      <c r="B474" s="9" t="s">
        <v>72</v>
      </c>
      <c r="C474" s="9" t="s">
        <v>143</v>
      </c>
      <c r="D474" s="9" t="s">
        <v>5</v>
      </c>
      <c r="E474" s="9"/>
      <c r="F474" s="10">
        <f>F475</f>
        <v>100</v>
      </c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X474" s="98">
        <f t="shared" si="228"/>
        <v>0</v>
      </c>
      <c r="Y474" s="18">
        <f t="shared" si="227"/>
        <v>0</v>
      </c>
    </row>
    <row r="475" spans="1:25" s="27" customFormat="1" ht="31.5" outlineLevel="5" x14ac:dyDescent="0.2">
      <c r="A475" s="22" t="s">
        <v>147</v>
      </c>
      <c r="B475" s="12" t="s">
        <v>72</v>
      </c>
      <c r="C475" s="12" t="s">
        <v>144</v>
      </c>
      <c r="D475" s="12" t="s">
        <v>5</v>
      </c>
      <c r="E475" s="12"/>
      <c r="F475" s="13">
        <f>F476</f>
        <v>100</v>
      </c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X475" s="93">
        <f t="shared" si="228"/>
        <v>0</v>
      </c>
      <c r="Y475" s="18">
        <f t="shared" si="227"/>
        <v>0</v>
      </c>
    </row>
    <row r="476" spans="1:25" s="27" customFormat="1" ht="31.5" outlineLevel="5" x14ac:dyDescent="0.2">
      <c r="A476" s="51" t="s">
        <v>268</v>
      </c>
      <c r="B476" s="19" t="s">
        <v>72</v>
      </c>
      <c r="C476" s="19" t="s">
        <v>275</v>
      </c>
      <c r="D476" s="19" t="s">
        <v>5</v>
      </c>
      <c r="E476" s="19"/>
      <c r="F476" s="20">
        <f>F477</f>
        <v>100</v>
      </c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X476" s="94">
        <f t="shared" si="228"/>
        <v>0</v>
      </c>
      <c r="Y476" s="18">
        <f t="shared" si="227"/>
        <v>0</v>
      </c>
    </row>
    <row r="477" spans="1:25" s="27" customFormat="1" ht="18.75" outlineLevel="5" x14ac:dyDescent="0.2">
      <c r="A477" s="5" t="s">
        <v>137</v>
      </c>
      <c r="B477" s="6" t="s">
        <v>72</v>
      </c>
      <c r="C477" s="6" t="s">
        <v>275</v>
      </c>
      <c r="D477" s="6" t="s">
        <v>332</v>
      </c>
      <c r="E477" s="6"/>
      <c r="F477" s="7">
        <v>100</v>
      </c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X477" s="134">
        <v>0</v>
      </c>
      <c r="Y477" s="18">
        <f t="shared" si="227"/>
        <v>0</v>
      </c>
    </row>
    <row r="478" spans="1:25" s="27" customFormat="1" ht="48" customHeight="1" outlineLevel="5" x14ac:dyDescent="0.2">
      <c r="A478" s="16" t="s">
        <v>82</v>
      </c>
      <c r="B478" s="17" t="s">
        <v>81</v>
      </c>
      <c r="C478" s="17" t="s">
        <v>6</v>
      </c>
      <c r="D478" s="17" t="s">
        <v>5</v>
      </c>
      <c r="E478" s="17"/>
      <c r="F478" s="18">
        <f t="shared" ref="F478:F483" si="229">F479</f>
        <v>19640</v>
      </c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X478" s="140">
        <f t="shared" ref="X478:X483" si="230">X479</f>
        <v>19640</v>
      </c>
      <c r="Y478" s="18">
        <f t="shared" si="227"/>
        <v>100</v>
      </c>
    </row>
    <row r="479" spans="1:25" s="27" customFormat="1" ht="47.25" outlineLevel="5" x14ac:dyDescent="0.2">
      <c r="A479" s="22" t="s">
        <v>84</v>
      </c>
      <c r="B479" s="9" t="s">
        <v>83</v>
      </c>
      <c r="C479" s="9" t="s">
        <v>6</v>
      </c>
      <c r="D479" s="9" t="s">
        <v>5</v>
      </c>
      <c r="E479" s="9"/>
      <c r="F479" s="10">
        <f t="shared" si="229"/>
        <v>19640</v>
      </c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X479" s="98">
        <f t="shared" si="230"/>
        <v>19640</v>
      </c>
      <c r="Y479" s="18">
        <f t="shared" si="227"/>
        <v>100</v>
      </c>
    </row>
    <row r="480" spans="1:25" s="27" customFormat="1" ht="31.5" outlineLevel="5" x14ac:dyDescent="0.2">
      <c r="A480" s="22" t="s">
        <v>142</v>
      </c>
      <c r="B480" s="9" t="s">
        <v>83</v>
      </c>
      <c r="C480" s="9" t="s">
        <v>143</v>
      </c>
      <c r="D480" s="9" t="s">
        <v>5</v>
      </c>
      <c r="E480" s="9"/>
      <c r="F480" s="10">
        <f t="shared" si="229"/>
        <v>19640</v>
      </c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X480" s="98">
        <f t="shared" si="230"/>
        <v>19640</v>
      </c>
      <c r="Y480" s="18">
        <f t="shared" si="227"/>
        <v>100</v>
      </c>
    </row>
    <row r="481" spans="1:25" s="27" customFormat="1" ht="31.5" outlineLevel="5" x14ac:dyDescent="0.2">
      <c r="A481" s="22" t="s">
        <v>147</v>
      </c>
      <c r="B481" s="12" t="s">
        <v>83</v>
      </c>
      <c r="C481" s="12" t="s">
        <v>144</v>
      </c>
      <c r="D481" s="12" t="s">
        <v>5</v>
      </c>
      <c r="E481" s="12"/>
      <c r="F481" s="13">
        <f t="shared" si="229"/>
        <v>19640</v>
      </c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X481" s="93">
        <f t="shared" si="230"/>
        <v>19640</v>
      </c>
      <c r="Y481" s="18">
        <f t="shared" si="227"/>
        <v>100</v>
      </c>
    </row>
    <row r="482" spans="1:25" s="27" customFormat="1" ht="47.25" outlineLevel="5" x14ac:dyDescent="0.2">
      <c r="A482" s="5" t="s">
        <v>269</v>
      </c>
      <c r="B482" s="6" t="s">
        <v>83</v>
      </c>
      <c r="C482" s="6" t="s">
        <v>270</v>
      </c>
      <c r="D482" s="6" t="s">
        <v>5</v>
      </c>
      <c r="E482" s="6"/>
      <c r="F482" s="7">
        <f t="shared" si="229"/>
        <v>19640</v>
      </c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X482" s="95">
        <f t="shared" si="230"/>
        <v>19640</v>
      </c>
      <c r="Y482" s="18">
        <f t="shared" si="227"/>
        <v>100</v>
      </c>
    </row>
    <row r="483" spans="1:25" s="27" customFormat="1" ht="18.75" outlineLevel="5" x14ac:dyDescent="0.2">
      <c r="A483" s="5" t="s">
        <v>140</v>
      </c>
      <c r="B483" s="6" t="s">
        <v>83</v>
      </c>
      <c r="C483" s="6" t="s">
        <v>276</v>
      </c>
      <c r="D483" s="6" t="s">
        <v>141</v>
      </c>
      <c r="E483" s="6"/>
      <c r="F483" s="7">
        <f t="shared" si="229"/>
        <v>19640</v>
      </c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X483" s="95">
        <f t="shared" si="230"/>
        <v>19640</v>
      </c>
      <c r="Y483" s="18">
        <f t="shared" si="227"/>
        <v>100</v>
      </c>
    </row>
    <row r="484" spans="1:25" s="27" customFormat="1" ht="18.75" outlineLevel="5" x14ac:dyDescent="0.2">
      <c r="A484" s="48" t="s">
        <v>138</v>
      </c>
      <c r="B484" s="49" t="s">
        <v>83</v>
      </c>
      <c r="C484" s="49" t="s">
        <v>276</v>
      </c>
      <c r="D484" s="49" t="s">
        <v>139</v>
      </c>
      <c r="E484" s="49"/>
      <c r="F484" s="50">
        <v>19640</v>
      </c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X484" s="134">
        <v>19640</v>
      </c>
      <c r="Y484" s="147">
        <f t="shared" si="227"/>
        <v>100</v>
      </c>
    </row>
    <row r="485" spans="1:25" ht="18.75" x14ac:dyDescent="0.3">
      <c r="A485" s="155" t="s">
        <v>25</v>
      </c>
      <c r="B485" s="155"/>
      <c r="C485" s="155"/>
      <c r="D485" s="155"/>
      <c r="E485" s="155"/>
      <c r="F485" s="84">
        <f>F13+F178+F185+F227+F259+F383+F172+F420+F449+F459+F472+F478</f>
        <v>576071.58288000012</v>
      </c>
      <c r="G485" s="11" t="e">
        <f>#REF!+G420+#REF!+G383+G259+G227+G185+G178+G13</f>
        <v>#REF!</v>
      </c>
      <c r="H485" s="11" t="e">
        <f>#REF!+H420+#REF!+H383+H259+H227+H185+H178+H13</f>
        <v>#REF!</v>
      </c>
      <c r="I485" s="11" t="e">
        <f>#REF!+I420+#REF!+I383+I259+I227+I185+I178+I13</f>
        <v>#REF!</v>
      </c>
      <c r="J485" s="11" t="e">
        <f>#REF!+J420+#REF!+J383+J259+J227+J185+J178+J13</f>
        <v>#REF!</v>
      </c>
      <c r="K485" s="11" t="e">
        <f>#REF!+K420+#REF!+K383+K259+K227+K185+K178+K13</f>
        <v>#REF!</v>
      </c>
      <c r="L485" s="11" t="e">
        <f>#REF!+L420+#REF!+L383+L259+L227+L185+L178+L13</f>
        <v>#REF!</v>
      </c>
      <c r="M485" s="11" t="e">
        <f>#REF!+M420+#REF!+M383+M259+M227+M185+M178+M13</f>
        <v>#REF!</v>
      </c>
      <c r="N485" s="11" t="e">
        <f>#REF!+N420+#REF!+N383+N259+N227+N185+N178+N13</f>
        <v>#REF!</v>
      </c>
      <c r="O485" s="11" t="e">
        <f>#REF!+O420+#REF!+O383+O259+O227+O185+O178+O13</f>
        <v>#REF!</v>
      </c>
      <c r="P485" s="11" t="e">
        <f>#REF!+P420+#REF!+P383+P259+P227+P185+P178+P13</f>
        <v>#REF!</v>
      </c>
      <c r="Q485" s="11" t="e">
        <f>#REF!+Q420+#REF!+Q383+Q259+Q227+Q185+Q178+Q13</f>
        <v>#REF!</v>
      </c>
      <c r="R485" s="11" t="e">
        <f>#REF!+R420+#REF!+R383+R259+R227+R185+R178+R13</f>
        <v>#REF!</v>
      </c>
      <c r="S485" s="11" t="e">
        <f>#REF!+S420+#REF!+S383+S259+S227+S185+S178+S13</f>
        <v>#REF!</v>
      </c>
      <c r="T485" s="11" t="e">
        <f>#REF!+T420+#REF!+T383+T259+T227+T185+T178+T13</f>
        <v>#REF!</v>
      </c>
      <c r="U485" s="11" t="e">
        <f>#REF!+U420+#REF!+U383+U259+U227+U185+U178+U13</f>
        <v>#REF!</v>
      </c>
      <c r="V485" s="11" t="e">
        <f>#REF!+V420+#REF!+V383+V259+V227+V185+V178+V13</f>
        <v>#REF!</v>
      </c>
      <c r="X485" s="163">
        <f>X13+X478+X472+X459+X449+X420+X383+X259+X227+X185+X178+X172</f>
        <v>572356.72441000002</v>
      </c>
      <c r="Y485" s="148">
        <f t="shared" si="227"/>
        <v>99.355139433986977</v>
      </c>
    </row>
    <row r="486" spans="1: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5" x14ac:dyDescent="0.2">
      <c r="A487" s="154"/>
      <c r="B487" s="154"/>
      <c r="C487" s="154"/>
      <c r="D487" s="154"/>
      <c r="E487" s="154"/>
      <c r="F487" s="154"/>
      <c r="G487" s="154"/>
      <c r="H487" s="154"/>
      <c r="I487" s="154"/>
      <c r="J487" s="154"/>
      <c r="K487" s="154"/>
      <c r="L487" s="154"/>
      <c r="M487" s="154"/>
      <c r="N487" s="154"/>
      <c r="O487" s="154"/>
      <c r="P487" s="154"/>
      <c r="Q487" s="154"/>
      <c r="R487" s="154"/>
      <c r="S487" s="154"/>
      <c r="T487" s="154"/>
      <c r="U487" s="3"/>
      <c r="V487" s="3"/>
    </row>
  </sheetData>
  <autoFilter ref="A12:Y485"/>
  <mergeCells count="10">
    <mergeCell ref="A487:T487"/>
    <mergeCell ref="A485:E485"/>
    <mergeCell ref="A11:V11"/>
    <mergeCell ref="A10:V10"/>
    <mergeCell ref="B1:Y1"/>
    <mergeCell ref="B2:Y2"/>
    <mergeCell ref="B3:Y3"/>
    <mergeCell ref="B4:W4"/>
    <mergeCell ref="A9:V9"/>
    <mergeCell ref="C5:V5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9" fitToHeight="200" orientation="portrait" verticalDpi="300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2016-04-22T00:51:42Z</cp:lastPrinted>
  <dcterms:created xsi:type="dcterms:W3CDTF">2008-11-11T04:53:42Z</dcterms:created>
  <dcterms:modified xsi:type="dcterms:W3CDTF">2016-04-22T03:30:04Z</dcterms:modified>
</cp:coreProperties>
</file>